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4520" windowHeight="11760" activeTab="2"/>
  </bookViews>
  <sheets>
    <sheet name="1. klassid kooliti" sheetId="1" r:id="rId1"/>
    <sheet name="Õpilaste arv koond" sheetId="2" r:id="rId2"/>
    <sheet name="Õpilaste arv kooliti" sheetId="3" r:id="rId3"/>
    <sheet name="Õpilaste arv kooliti-klassiti" sheetId="4" r:id="rId4"/>
    <sheet name="Leht1" sheetId="5" r:id="rId5"/>
  </sheets>
  <definedNames/>
  <calcPr fullCalcOnLoad="1"/>
</workbook>
</file>

<file path=xl/sharedStrings.xml><?xml version="1.0" encoding="utf-8"?>
<sst xmlns="http://schemas.openxmlformats.org/spreadsheetml/2006/main" count="484" uniqueCount="121">
  <si>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</si>
  <si>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</si>
  <si>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</si>
  <si>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</si>
  <si>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</si>
  <si>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</si>
  <si>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</si>
  <si>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</si>
  <si>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</si>
  <si>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KOKKU</t>
  </si>
  <si>
    <t>Tartu Rahvusvaheline Kool</t>
  </si>
  <si>
    <t>Tartu Kristlik Põhikool</t>
  </si>
  <si>
    <t>Tartu Erakool</t>
  </si>
  <si>
    <t>Emajõe Kool</t>
  </si>
  <si>
    <t>Hiie Kool</t>
  </si>
  <si>
    <t>G1</t>
  </si>
  <si>
    <t>G2</t>
  </si>
  <si>
    <t>G3</t>
  </si>
  <si>
    <t>Herbet Masingu kool</t>
  </si>
  <si>
    <t>Kroonuaia kool</t>
  </si>
  <si>
    <t>Maarja kool</t>
  </si>
  <si>
    <t>Tartu Annelinna Gümnaasium</t>
  </si>
  <si>
    <t>Tartu Kesklinna kool</t>
  </si>
  <si>
    <t>Tartu Raatuse Kool</t>
  </si>
  <si>
    <t>Tartu Tamme Gümnaasium</t>
  </si>
  <si>
    <t>Tartu Veeriku Kool</t>
  </si>
  <si>
    <t>Tartu Forseliuse Kool</t>
  </si>
  <si>
    <t>Kokku</t>
  </si>
  <si>
    <t>Hugo Treffneri Gümnaasium</t>
  </si>
  <si>
    <t>Miina Härma Gümnaasium</t>
  </si>
  <si>
    <t>Tartu Jaan Poska Gümnaaium</t>
  </si>
  <si>
    <t>Tartu Mart Reiniku Kool</t>
  </si>
  <si>
    <t>Tartu Luterlik Peetri Kool</t>
  </si>
  <si>
    <t>Tartu Katoliku Hariduskeskus</t>
  </si>
  <si>
    <t>Tartu Waldorfgümnaasium</t>
  </si>
  <si>
    <t>Erakoolid kokku</t>
  </si>
  <si>
    <t>Riigikoolid kokku</t>
  </si>
  <si>
    <t>1. klasside arv</t>
  </si>
  <si>
    <t>1. klassi õpilaste arv</t>
  </si>
  <si>
    <t>Munitsipaalkoolid kokku</t>
  </si>
  <si>
    <t>1.</t>
  </si>
  <si>
    <t>2.</t>
  </si>
  <si>
    <t>3.</t>
  </si>
  <si>
    <t>4.</t>
  </si>
  <si>
    <t>5.</t>
  </si>
  <si>
    <t>6.</t>
  </si>
  <si>
    <t>7.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</si>
  <si>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</si>
  <si>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</si>
  <si>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</si>
  <si>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</si>
  <si>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</si>
  <si>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</si>
  <si>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</si>
  <si>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</si>
  <si>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</si>
  <si>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</si>
  <si>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</si>
  <si>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</si>
  <si>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</si>
  <si>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</si>
  <si>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</si>
  <si>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Tartu linn</t>
  </si>
  <si>
    <t>Koolide arv</t>
  </si>
  <si>
    <t>Õpilaste arv</t>
  </si>
  <si>
    <t>Munitsipaalkoolid</t>
  </si>
  <si>
    <t>sh. põhiharidust andvad koolid</t>
  </si>
  <si>
    <t>põhi- ja üldkeskharidust andvad koolid</t>
  </si>
  <si>
    <t>üldkeskharidust andvad koolid</t>
  </si>
  <si>
    <t>erivajadustega laste koolid</t>
  </si>
  <si>
    <t>mittestatsionaarse õppega koolid</t>
  </si>
  <si>
    <t>Riigikoolid</t>
  </si>
  <si>
    <t>Erakoolid</t>
  </si>
  <si>
    <t>Kool</t>
  </si>
  <si>
    <t>Erivajadustega laste koolid</t>
  </si>
  <si>
    <t>kl</t>
  </si>
  <si>
    <t>õp</t>
  </si>
  <si>
    <t>Põhikool</t>
  </si>
  <si>
    <t>Lisa-aasta</t>
  </si>
  <si>
    <t>Pikendatud 1. aasta</t>
  </si>
  <si>
    <t>Pikendatud 2. aasta</t>
  </si>
  <si>
    <t>Pikendatud 3. aasta</t>
  </si>
  <si>
    <t>Gümnaasium</t>
  </si>
  <si>
    <t>Tartu Herbet Masingu Kool *</t>
  </si>
  <si>
    <t>Tartu Kroonuaia Kool *</t>
  </si>
  <si>
    <t>Tartu Maarja Kool *</t>
  </si>
  <si>
    <t>Tartu Täiskasvanute Gümnaasium**</t>
  </si>
  <si>
    <t>* hariduslike erivajadustega õpilaste koolid</t>
  </si>
  <si>
    <t>** mittestatsionaarne õpe</t>
  </si>
  <si>
    <t>Munitsipaalkoolid KOKKU</t>
  </si>
  <si>
    <t>Tartu Emajõe Kool</t>
  </si>
  <si>
    <t>Tartu Hiie Kool</t>
  </si>
  <si>
    <t>Tartu linn kokku</t>
  </si>
  <si>
    <t>Tartu Jaan Poska Gümnaasium</t>
  </si>
  <si>
    <t>Tartu Kesklinna Kool</t>
  </si>
  <si>
    <t xml:space="preserve">Tartu Kroonuaia Kool </t>
  </si>
  <si>
    <t xml:space="preserve">Tartu Maarja Kool </t>
  </si>
  <si>
    <t>Tartu Täiskasvanute Gümnaasium</t>
  </si>
  <si>
    <t>Tartu Aleksander Puškini Kool</t>
  </si>
  <si>
    <t>Tartu Karlova Kool</t>
  </si>
  <si>
    <t>Tartu Descartes´i  Kool</t>
  </si>
  <si>
    <t>Tartu Hansa Kool</t>
  </si>
  <si>
    <t>Tartu Kivilinna Kool</t>
  </si>
  <si>
    <t>Tartu Variku Kool</t>
  </si>
  <si>
    <t>Tartu Descartes'i Kool</t>
  </si>
  <si>
    <t>Tartu Kristjan Jaak Petersoni Gümnaasium</t>
  </si>
  <si>
    <t xml:space="preserve">Tartu Herbert Masingu Kool </t>
  </si>
  <si>
    <t xml:space="preserve">Tartu linn </t>
  </si>
  <si>
    <t>Tartu Descartes´i Kool</t>
  </si>
  <si>
    <t>8.</t>
  </si>
  <si>
    <t>9.</t>
  </si>
  <si>
    <t>14.</t>
  </si>
  <si>
    <t>Tartu Tamme Kool</t>
  </si>
  <si>
    <t>Lisaõpe</t>
  </si>
  <si>
    <t/>
  </si>
  <si>
    <t>Õpilaste arv Tartu linnas õppeaastal 2017/18</t>
  </si>
  <si>
    <t>Õpilaste arvud kooliti 2017/18õa</t>
  </si>
  <si>
    <t>Õpilaste arv kooliti ja klassiti Tartu linnas õppeaastal 2017/18</t>
  </si>
  <si>
    <t>Ilmatsalu Põhikool</t>
  </si>
  <si>
    <t>26.</t>
  </si>
  <si>
    <t>1. klasside andmed Tartu linna koolides 2017/2018 õa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</si>
</sst>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0"/>
    <numFmt numFmtId="174" formatCode="0.000"/>
    <numFmt numFmtId="175" formatCode="0.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4" fillId="13" borderId="10" xfId="0" applyFont="1" applyFill="1" applyBorder="1" applyAlignment="1">
      <alignment/>
    </xf>
    <xf numFmtId="0" fontId="3" fillId="13" borderId="10" xfId="0" applyFont="1" applyFill="1" applyBorder="1" applyAlignment="1">
      <alignment horizontal="right"/>
    </xf>
    <xf numFmtId="0" fontId="3" fillId="1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52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1" fillId="0" borderId="13" xfId="0" applyFont="1" applyBorder="1" applyAlignment="1">
      <alignment/>
    </xf>
    <xf numFmtId="3" fontId="52" fillId="0" borderId="11" xfId="0" applyNumberFormat="1" applyFont="1" applyBorder="1" applyAlignment="1">
      <alignment horizontal="center"/>
    </xf>
    <xf numFmtId="0" fontId="52" fillId="0" borderId="13" xfId="0" applyFont="1" applyBorder="1" applyAlignment="1">
      <alignment horizontal="right"/>
    </xf>
    <xf numFmtId="0" fontId="51" fillId="33" borderId="14" xfId="0" applyFont="1" applyFill="1" applyBorder="1" applyAlignment="1">
      <alignment/>
    </xf>
    <xf numFmtId="3" fontId="52" fillId="33" borderId="15" xfId="0" applyNumberFormat="1" applyFont="1" applyFill="1" applyBorder="1" applyAlignment="1">
      <alignment horizontal="center"/>
    </xf>
    <xf numFmtId="3" fontId="52" fillId="33" borderId="16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3" fontId="3" fillId="33" borderId="18" xfId="0" applyNumberFormat="1" applyFont="1" applyFill="1" applyBorder="1" applyAlignment="1">
      <alignment horizontal="center"/>
    </xf>
    <xf numFmtId="3" fontId="3" fillId="33" borderId="19" xfId="0" applyNumberFormat="1" applyFont="1" applyFill="1" applyBorder="1" applyAlignment="1">
      <alignment horizontal="center"/>
    </xf>
    <xf numFmtId="3" fontId="3" fillId="33" borderId="2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3" fillId="33" borderId="22" xfId="0" applyFont="1" applyFill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textRotation="90"/>
    </xf>
    <xf numFmtId="0" fontId="3" fillId="33" borderId="19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3" fontId="5" fillId="33" borderId="14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1" fillId="0" borderId="0" xfId="0" applyFont="1" applyAlignment="1">
      <alignment horizontal="left"/>
    </xf>
    <xf numFmtId="3" fontId="5" fillId="9" borderId="27" xfId="0" applyNumberFormat="1" applyFont="1" applyFill="1" applyBorder="1" applyAlignment="1">
      <alignment horizontal="center"/>
    </xf>
    <xf numFmtId="3" fontId="5" fillId="9" borderId="28" xfId="0" applyNumberFormat="1" applyFont="1" applyFill="1" applyBorder="1" applyAlignment="1">
      <alignment horizontal="center"/>
    </xf>
    <xf numFmtId="0" fontId="3" fillId="9" borderId="29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3" fillId="33" borderId="20" xfId="0" applyFont="1" applyFill="1" applyBorder="1" applyAlignment="1">
      <alignment horizontal="right"/>
    </xf>
    <xf numFmtId="3" fontId="3" fillId="33" borderId="30" xfId="0" applyNumberFormat="1" applyFont="1" applyFill="1" applyBorder="1" applyAlignment="1">
      <alignment horizontal="center"/>
    </xf>
    <xf numFmtId="3" fontId="3" fillId="33" borderId="31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3" fillId="15" borderId="20" xfId="0" applyFont="1" applyFill="1" applyBorder="1" applyAlignment="1">
      <alignment horizontal="right"/>
    </xf>
    <xf numFmtId="3" fontId="3" fillId="15" borderId="32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9" fillId="0" borderId="33" xfId="0" applyFont="1" applyBorder="1" applyAlignment="1">
      <alignment horizontal="right"/>
    </xf>
    <xf numFmtId="0" fontId="8" fillId="0" borderId="36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38" xfId="0" applyFont="1" applyBorder="1" applyAlignment="1">
      <alignment horizontal="center"/>
    </xf>
    <xf numFmtId="175" fontId="0" fillId="0" borderId="0" xfId="0" applyNumberFormat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6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8" fillId="0" borderId="50" xfId="0" applyFont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1" fillId="33" borderId="48" xfId="0" applyFont="1" applyFill="1" applyBorder="1" applyAlignment="1">
      <alignment horizontal="center"/>
    </xf>
    <xf numFmtId="0" fontId="51" fillId="33" borderId="51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 textRotation="90" wrapText="1"/>
    </xf>
    <xf numFmtId="0" fontId="3" fillId="33" borderId="23" xfId="0" applyFont="1" applyFill="1" applyBorder="1" applyAlignment="1">
      <alignment horizontal="center" textRotation="90" wrapText="1"/>
    </xf>
    <xf numFmtId="0" fontId="3" fillId="33" borderId="30" xfId="0" applyFont="1" applyFill="1" applyBorder="1" applyAlignment="1">
      <alignment horizontal="center" textRotation="90" wrapText="1"/>
    </xf>
    <xf numFmtId="0" fontId="3" fillId="33" borderId="12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 textRotation="90"/>
    </xf>
    <xf numFmtId="0" fontId="3" fillId="33" borderId="37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3"/>
          <c:y val="0.09275"/>
          <c:w val="0.54725"/>
          <c:h val="0.81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1859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Munitsipaalkoolid
86%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('Õpilaste arv koond'!$A$6,'Õpilaste arv koond'!$A$12,'Õpilaste arv koond'!$A$13)</c:f>
              <c:strCache/>
            </c:strRef>
          </c:cat>
          <c:val>
            <c:numRef>
              <c:f>('Õpilaste arv koond'!$C$6,'Õpilaste arv koond'!$C$12,'Õpilaste arv koond'!$C$13)</c:f>
              <c:numCache/>
            </c:numRef>
          </c:val>
        </c:ser>
        <c:firstSliceAng val="154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15</xdr:row>
      <xdr:rowOff>57150</xdr:rowOff>
    </xdr:from>
    <xdr:to>
      <xdr:col>5</xdr:col>
      <xdr:colOff>95250</xdr:colOff>
      <xdr:row>35</xdr:row>
      <xdr:rowOff>123825</xdr:rowOff>
    </xdr:to>
    <xdr:graphicFrame>
      <xdr:nvGraphicFramePr>
        <xdr:cNvPr id="1" name="Diagramm 1"/>
        <xdr:cNvGraphicFramePr/>
      </xdr:nvGraphicFramePr>
      <xdr:xfrm>
        <a:off x="142875" y="2486025"/>
        <a:ext cx="48577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3.421875" style="3" bestFit="1" customWidth="1"/>
    <col min="2" max="2" width="26.57421875" style="3" bestFit="1" customWidth="1"/>
    <col min="3" max="3" width="10.8515625" style="3" customWidth="1"/>
    <col min="4" max="4" width="12.7109375" style="3" customWidth="1"/>
    <col min="5" max="16384" width="9.140625" style="3" customWidth="1"/>
  </cols>
  <sheetData>
    <row r="1" ht="12.75">
      <c r="A1" s="2" t="s">
        <v>120</v>
      </c>
    </row>
    <row r="3" spans="3:4" ht="12">
      <c r="C3" s="4"/>
      <c r="D3" s="4"/>
    </row>
    <row r="4" spans="1:4" ht="24">
      <c r="A4" s="5"/>
      <c r="B4" s="5"/>
      <c r="C4" s="6" t="s">
        <v>37</v>
      </c>
      <c r="D4" s="6" t="s">
        <v>38</v>
      </c>
    </row>
    <row r="5" spans="1:4" ht="12">
      <c r="A5" s="5" t="s">
        <v>40</v>
      </c>
      <c r="B5" s="5" t="s">
        <v>118</v>
      </c>
      <c r="C5" s="123">
        <v>2</v>
      </c>
      <c r="D5" s="123">
        <v>33</v>
      </c>
    </row>
    <row r="6" spans="1:4" ht="12">
      <c r="A6" s="5" t="s">
        <v>41</v>
      </c>
      <c r="B6" s="7" t="s">
        <v>29</v>
      </c>
      <c r="C6" s="8">
        <v>2</v>
      </c>
      <c r="D6" s="8">
        <v>52</v>
      </c>
    </row>
    <row r="7" spans="1:4" ht="12">
      <c r="A7" s="5" t="s">
        <v>42</v>
      </c>
      <c r="B7" s="7" t="s">
        <v>98</v>
      </c>
      <c r="C7" s="8">
        <v>3</v>
      </c>
      <c r="D7" s="8">
        <v>36</v>
      </c>
    </row>
    <row r="8" spans="1:4" ht="12">
      <c r="A8" s="5" t="s">
        <v>43</v>
      </c>
      <c r="B8" s="7" t="s">
        <v>21</v>
      </c>
      <c r="C8" s="8">
        <v>4</v>
      </c>
      <c r="D8" s="8">
        <v>101</v>
      </c>
    </row>
    <row r="9" spans="1:4" ht="12">
      <c r="A9" s="5" t="s">
        <v>44</v>
      </c>
      <c r="B9" s="7" t="s">
        <v>100</v>
      </c>
      <c r="C9" s="8">
        <v>2</v>
      </c>
      <c r="D9" s="8">
        <v>52</v>
      </c>
    </row>
    <row r="10" spans="1:4" ht="12">
      <c r="A10" s="5" t="s">
        <v>45</v>
      </c>
      <c r="B10" s="7" t="s">
        <v>26</v>
      </c>
      <c r="C10" s="8">
        <v>3</v>
      </c>
      <c r="D10" s="8">
        <v>56</v>
      </c>
    </row>
    <row r="11" spans="1:4" ht="12">
      <c r="A11" s="5" t="s">
        <v>46</v>
      </c>
      <c r="B11" s="7" t="s">
        <v>101</v>
      </c>
      <c r="C11" s="8">
        <v>4</v>
      </c>
      <c r="D11" s="8">
        <v>91</v>
      </c>
    </row>
    <row r="12" spans="1:4" ht="12">
      <c r="A12" s="5" t="s">
        <v>109</v>
      </c>
      <c r="B12" s="7" t="s">
        <v>99</v>
      </c>
      <c r="C12" s="8">
        <v>4</v>
      </c>
      <c r="D12" s="8">
        <v>79</v>
      </c>
    </row>
    <row r="13" spans="1:4" ht="12">
      <c r="A13" s="5" t="s">
        <v>110</v>
      </c>
      <c r="B13" s="7" t="s">
        <v>22</v>
      </c>
      <c r="C13" s="8">
        <v>3</v>
      </c>
      <c r="D13" s="8">
        <v>72</v>
      </c>
    </row>
    <row r="14" spans="1:4" ht="12">
      <c r="A14" s="5" t="s">
        <v>47</v>
      </c>
      <c r="B14" s="7" t="s">
        <v>102</v>
      </c>
      <c r="C14" s="8">
        <v>4</v>
      </c>
      <c r="D14" s="8">
        <v>96</v>
      </c>
    </row>
    <row r="15" spans="1:4" ht="12">
      <c r="A15" s="5" t="s">
        <v>48</v>
      </c>
      <c r="B15" s="7" t="s">
        <v>31</v>
      </c>
      <c r="C15" s="8">
        <v>5</v>
      </c>
      <c r="D15" s="8">
        <v>119</v>
      </c>
    </row>
    <row r="16" spans="1:4" ht="12">
      <c r="A16" s="5" t="s">
        <v>49</v>
      </c>
      <c r="B16" s="7" t="s">
        <v>23</v>
      </c>
      <c r="C16" s="8">
        <v>2</v>
      </c>
      <c r="D16" s="8">
        <v>62</v>
      </c>
    </row>
    <row r="17" spans="1:4" ht="12">
      <c r="A17" s="5" t="s">
        <v>50</v>
      </c>
      <c r="B17" s="7" t="s">
        <v>112</v>
      </c>
      <c r="C17" s="8">
        <v>5</v>
      </c>
      <c r="D17" s="8">
        <v>104</v>
      </c>
    </row>
    <row r="18" spans="1:4" ht="12">
      <c r="A18" s="5" t="s">
        <v>111</v>
      </c>
      <c r="B18" s="7" t="s">
        <v>103</v>
      </c>
      <c r="C18" s="8">
        <v>3</v>
      </c>
      <c r="D18" s="8">
        <v>55</v>
      </c>
    </row>
    <row r="19" spans="1:4" ht="12">
      <c r="A19" s="5" t="s">
        <v>51</v>
      </c>
      <c r="B19" s="7" t="s">
        <v>25</v>
      </c>
      <c r="C19" s="8">
        <v>5</v>
      </c>
      <c r="D19" s="8">
        <v>116</v>
      </c>
    </row>
    <row r="20" spans="1:4" ht="12">
      <c r="A20" s="5" t="s">
        <v>52</v>
      </c>
      <c r="B20" s="7" t="s">
        <v>18</v>
      </c>
      <c r="C20" s="8">
        <v>5</v>
      </c>
      <c r="D20" s="8">
        <v>18</v>
      </c>
    </row>
    <row r="21" spans="1:4" ht="12">
      <c r="A21" s="5" t="s">
        <v>53</v>
      </c>
      <c r="B21" s="7" t="s">
        <v>19</v>
      </c>
      <c r="C21" s="8">
        <v>1</v>
      </c>
      <c r="D21" s="8">
        <v>18</v>
      </c>
    </row>
    <row r="22" spans="1:4" ht="12">
      <c r="A22" s="5" t="s">
        <v>54</v>
      </c>
      <c r="B22" s="7" t="s">
        <v>20</v>
      </c>
      <c r="C22" s="8">
        <v>1</v>
      </c>
      <c r="D22" s="8">
        <v>4</v>
      </c>
    </row>
    <row r="23" spans="1:4" ht="12">
      <c r="A23" s="5"/>
      <c r="B23" s="9" t="s">
        <v>39</v>
      </c>
      <c r="C23" s="10">
        <f>SUM(C5:C22)</f>
        <v>58</v>
      </c>
      <c r="D23" s="117">
        <f>SUM(D5:D22)</f>
        <v>1164</v>
      </c>
    </row>
    <row r="24" spans="1:4" ht="12">
      <c r="A24" s="7"/>
      <c r="B24" s="7"/>
      <c r="C24" s="8"/>
      <c r="D24" s="8"/>
    </row>
    <row r="25" spans="1:4" ht="12">
      <c r="A25" s="7" t="s">
        <v>55</v>
      </c>
      <c r="B25" s="7" t="s">
        <v>12</v>
      </c>
      <c r="C25" s="8">
        <v>5</v>
      </c>
      <c r="D25" s="8">
        <v>82</v>
      </c>
    </row>
    <row r="26" spans="1:4" ht="12">
      <c r="A26" s="7" t="s">
        <v>56</v>
      </c>
      <c r="B26" s="7" t="s">
        <v>33</v>
      </c>
      <c r="C26" s="8">
        <v>2</v>
      </c>
      <c r="D26" s="8">
        <v>48</v>
      </c>
    </row>
    <row r="27" spans="1:4" ht="12">
      <c r="A27" s="7" t="s">
        <v>57</v>
      </c>
      <c r="B27" s="7" t="s">
        <v>11</v>
      </c>
      <c r="C27" s="8">
        <v>1</v>
      </c>
      <c r="D27" s="8">
        <v>5</v>
      </c>
    </row>
    <row r="28" spans="1:4" ht="12">
      <c r="A28" s="7" t="s">
        <v>58</v>
      </c>
      <c r="B28" s="7" t="s">
        <v>32</v>
      </c>
      <c r="C28" s="8">
        <v>1</v>
      </c>
      <c r="D28" s="8">
        <v>19</v>
      </c>
    </row>
    <row r="29" spans="1:4" ht="12">
      <c r="A29" s="7" t="s">
        <v>59</v>
      </c>
      <c r="B29" s="7" t="s">
        <v>10</v>
      </c>
      <c r="C29" s="8">
        <v>1</v>
      </c>
      <c r="D29" s="8">
        <v>5</v>
      </c>
    </row>
    <row r="30" spans="1:4" ht="12">
      <c r="A30" s="7" t="s">
        <v>60</v>
      </c>
      <c r="B30" s="7" t="s">
        <v>34</v>
      </c>
      <c r="C30" s="8">
        <v>2</v>
      </c>
      <c r="D30" s="8">
        <v>36</v>
      </c>
    </row>
    <row r="31" spans="1:4" ht="12">
      <c r="A31" s="5"/>
      <c r="B31" s="9" t="s">
        <v>35</v>
      </c>
      <c r="C31" s="10">
        <f>SUM(C25:C30)</f>
        <v>12</v>
      </c>
      <c r="D31" s="10">
        <f>SUM(D25:D30)</f>
        <v>195</v>
      </c>
    </row>
    <row r="32" spans="1:4" ht="12">
      <c r="A32" s="7"/>
      <c r="B32" s="7"/>
      <c r="C32" s="8"/>
      <c r="D32" s="8"/>
    </row>
    <row r="33" spans="1:4" ht="12">
      <c r="A33" s="7" t="s">
        <v>61</v>
      </c>
      <c r="B33" s="7" t="s">
        <v>13</v>
      </c>
      <c r="C33" s="8">
        <v>1</v>
      </c>
      <c r="D33" s="8">
        <v>2</v>
      </c>
    </row>
    <row r="34" spans="1:4" ht="12">
      <c r="A34" s="7" t="s">
        <v>119</v>
      </c>
      <c r="B34" s="7" t="s">
        <v>14</v>
      </c>
      <c r="C34" s="8">
        <v>4</v>
      </c>
      <c r="D34" s="8">
        <v>42</v>
      </c>
    </row>
    <row r="35" spans="1:4" ht="12">
      <c r="A35" s="5"/>
      <c r="B35" s="9" t="s">
        <v>36</v>
      </c>
      <c r="C35" s="10">
        <f>SUM(C33:C34)</f>
        <v>5</v>
      </c>
      <c r="D35" s="10">
        <f>SUM(D33:D34)</f>
        <v>44</v>
      </c>
    </row>
    <row r="36" spans="1:4" ht="12">
      <c r="A36" s="7"/>
      <c r="B36" s="7"/>
      <c r="C36" s="8"/>
      <c r="D36" s="8"/>
    </row>
    <row r="37" spans="1:4" ht="12">
      <c r="A37" s="11"/>
      <c r="B37" s="12" t="s">
        <v>9</v>
      </c>
      <c r="C37" s="13">
        <f>SUM(C35,C31,C23)</f>
        <v>75</v>
      </c>
      <c r="D37" s="13">
        <f>SUM(D35,D31,D23)</f>
        <v>1403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31.8515625" style="0" bestFit="1" customWidth="1"/>
    <col min="2" max="3" width="11.7109375" style="0" customWidth="1"/>
  </cols>
  <sheetData>
    <row r="1" ht="12.75">
      <c r="A1" s="2" t="s">
        <v>115</v>
      </c>
    </row>
    <row r="2" ht="12.75">
      <c r="A2" s="14"/>
    </row>
    <row r="4" spans="1:3" ht="12.75">
      <c r="A4" s="22"/>
      <c r="B4" s="126" t="s">
        <v>62</v>
      </c>
      <c r="C4" s="127"/>
    </row>
    <row r="5" spans="1:3" ht="12.75">
      <c r="A5" s="23"/>
      <c r="B5" s="15" t="s">
        <v>63</v>
      </c>
      <c r="C5" s="24" t="s">
        <v>64</v>
      </c>
    </row>
    <row r="6" spans="1:4" ht="12.75">
      <c r="A6" s="25" t="s">
        <v>65</v>
      </c>
      <c r="B6" s="20">
        <f>SUM(B7:B11)</f>
        <v>22</v>
      </c>
      <c r="C6" s="26">
        <f>SUM(C7:C11)</f>
        <v>12316</v>
      </c>
      <c r="D6" s="105"/>
    </row>
    <row r="7" spans="1:4" ht="12.75">
      <c r="A7" s="27" t="s">
        <v>66</v>
      </c>
      <c r="B7" s="20">
        <v>12</v>
      </c>
      <c r="C7" s="26">
        <f>7595+227</f>
        <v>7822</v>
      </c>
      <c r="D7" s="105"/>
    </row>
    <row r="8" spans="1:5" ht="12.75">
      <c r="A8" s="27" t="s">
        <v>67</v>
      </c>
      <c r="B8" s="20">
        <v>3</v>
      </c>
      <c r="C8" s="26">
        <v>1856</v>
      </c>
      <c r="D8" s="105"/>
      <c r="E8" s="89"/>
    </row>
    <row r="9" spans="1:5" ht="12.75">
      <c r="A9" s="27" t="s">
        <v>68</v>
      </c>
      <c r="B9" s="88">
        <v>3</v>
      </c>
      <c r="C9" s="21">
        <v>1654</v>
      </c>
      <c r="D9" s="105"/>
      <c r="E9" s="89"/>
    </row>
    <row r="10" spans="1:4" ht="12.75">
      <c r="A10" s="27" t="s">
        <v>69</v>
      </c>
      <c r="B10" s="20">
        <f>COUNTA(#REF!,#REF!,#REF!)</f>
        <v>3</v>
      </c>
      <c r="C10" s="26">
        <v>479</v>
      </c>
      <c r="D10" s="105"/>
    </row>
    <row r="11" spans="1:5" ht="12.75">
      <c r="A11" s="27" t="s">
        <v>70</v>
      </c>
      <c r="B11" s="20">
        <f>COUNTA(#REF!)</f>
        <v>1</v>
      </c>
      <c r="C11" s="26">
        <v>505</v>
      </c>
      <c r="D11" s="105"/>
      <c r="E11" s="89"/>
    </row>
    <row r="12" spans="1:4" ht="12.75">
      <c r="A12" s="25" t="s">
        <v>71</v>
      </c>
      <c r="B12" s="20">
        <v>3</v>
      </c>
      <c r="C12" s="26">
        <v>826</v>
      </c>
      <c r="D12" s="105"/>
    </row>
    <row r="13" spans="1:4" ht="12.75">
      <c r="A13" s="25" t="s">
        <v>72</v>
      </c>
      <c r="B13" s="20">
        <f>COUNTA(#REF!,#REF!,#REF!,#REF!,#REF!,#REF!)</f>
        <v>6</v>
      </c>
      <c r="C13" s="26">
        <v>1309</v>
      </c>
      <c r="D13" s="105"/>
    </row>
    <row r="14" spans="1:3" ht="12.75">
      <c r="A14" s="28" t="s">
        <v>9</v>
      </c>
      <c r="B14" s="29">
        <f>SUM(B7:B13)</f>
        <v>31</v>
      </c>
      <c r="C14" s="30">
        <f>SUM(C7:C13)</f>
        <v>14451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28.00390625" style="92" customWidth="1"/>
    <col min="2" max="2" width="11.140625" style="91" customWidth="1"/>
    <col min="3" max="16384" width="9.140625" style="92" customWidth="1"/>
  </cols>
  <sheetData>
    <row r="1" ht="18.75">
      <c r="A1" s="90" t="s">
        <v>116</v>
      </c>
    </row>
    <row r="2" ht="13.5" thickBot="1"/>
    <row r="3" spans="1:2" ht="13.5" thickBot="1">
      <c r="A3" s="93" t="s">
        <v>73</v>
      </c>
      <c r="B3" s="94" t="s">
        <v>64</v>
      </c>
    </row>
    <row r="4" spans="1:2" ht="12.75">
      <c r="A4" s="95" t="s">
        <v>28</v>
      </c>
      <c r="B4" s="96">
        <v>542</v>
      </c>
    </row>
    <row r="5" spans="1:2" ht="12.75">
      <c r="A5" s="124" t="s">
        <v>118</v>
      </c>
      <c r="B5" s="96">
        <v>227</v>
      </c>
    </row>
    <row r="6" spans="1:2" ht="12.75">
      <c r="A6" s="97" t="s">
        <v>29</v>
      </c>
      <c r="B6" s="96">
        <v>840</v>
      </c>
    </row>
    <row r="7" spans="1:2" ht="12.75">
      <c r="A7" s="97" t="s">
        <v>98</v>
      </c>
      <c r="B7" s="96">
        <v>431</v>
      </c>
    </row>
    <row r="8" spans="1:2" ht="12.75">
      <c r="A8" s="97" t="s">
        <v>21</v>
      </c>
      <c r="B8" s="96">
        <v>1016</v>
      </c>
    </row>
    <row r="9" spans="1:2" ht="12.75">
      <c r="A9" s="95" t="s">
        <v>104</v>
      </c>
      <c r="B9" s="96">
        <v>447</v>
      </c>
    </row>
    <row r="10" spans="1:2" ht="12.75">
      <c r="A10" s="95" t="s">
        <v>26</v>
      </c>
      <c r="B10" s="96">
        <v>421</v>
      </c>
    </row>
    <row r="11" spans="1:2" ht="12.75">
      <c r="A11" s="95" t="s">
        <v>101</v>
      </c>
      <c r="B11" s="96">
        <v>741</v>
      </c>
    </row>
    <row r="12" spans="1:2" ht="12.75">
      <c r="A12" s="95" t="s">
        <v>93</v>
      </c>
      <c r="B12" s="96">
        <v>529</v>
      </c>
    </row>
    <row r="13" spans="1:2" ht="12.75">
      <c r="A13" s="95" t="s">
        <v>99</v>
      </c>
      <c r="B13" s="96">
        <v>688</v>
      </c>
    </row>
    <row r="14" spans="1:2" ht="12.75">
      <c r="A14" s="95" t="s">
        <v>94</v>
      </c>
      <c r="B14" s="96">
        <v>510</v>
      </c>
    </row>
    <row r="15" spans="1:2" ht="12.75">
      <c r="A15" s="95" t="s">
        <v>102</v>
      </c>
      <c r="B15" s="96">
        <v>932</v>
      </c>
    </row>
    <row r="16" spans="1:2" ht="12.75">
      <c r="A16" s="95" t="s">
        <v>105</v>
      </c>
      <c r="B16" s="96">
        <v>583</v>
      </c>
    </row>
    <row r="17" spans="1:2" ht="12.75">
      <c r="A17" s="95" t="s">
        <v>31</v>
      </c>
      <c r="B17" s="96">
        <v>921</v>
      </c>
    </row>
    <row r="18" spans="1:2" ht="12.75">
      <c r="A18" s="95" t="s">
        <v>23</v>
      </c>
      <c r="B18" s="96">
        <v>449</v>
      </c>
    </row>
    <row r="19" spans="1:2" ht="12.75">
      <c r="A19" s="95" t="s">
        <v>112</v>
      </c>
      <c r="B19" s="96">
        <v>874</v>
      </c>
    </row>
    <row r="20" spans="1:2" ht="12.75">
      <c r="A20" s="95" t="s">
        <v>103</v>
      </c>
      <c r="B20" s="96">
        <v>491</v>
      </c>
    </row>
    <row r="21" spans="1:2" ht="13.5" thickBot="1">
      <c r="A21" s="95" t="s">
        <v>25</v>
      </c>
      <c r="B21" s="96">
        <v>690</v>
      </c>
    </row>
    <row r="22" spans="1:2" ht="13.5" thickBot="1">
      <c r="A22" s="98" t="s">
        <v>27</v>
      </c>
      <c r="B22" s="94">
        <f>SUM(B4:B21)</f>
        <v>11332</v>
      </c>
    </row>
    <row r="23" spans="1:2" ht="12.75">
      <c r="A23" s="99" t="s">
        <v>106</v>
      </c>
      <c r="B23" s="100">
        <v>294</v>
      </c>
    </row>
    <row r="24" spans="1:2" ht="12.75">
      <c r="A24" s="97" t="s">
        <v>95</v>
      </c>
      <c r="B24" s="96">
        <v>121</v>
      </c>
    </row>
    <row r="25" spans="1:2" ht="13.5" thickBot="1">
      <c r="A25" s="101" t="s">
        <v>96</v>
      </c>
      <c r="B25" s="102">
        <v>64</v>
      </c>
    </row>
    <row r="26" spans="1:2" ht="13.5" thickBot="1">
      <c r="A26" s="98" t="s">
        <v>74</v>
      </c>
      <c r="B26" s="94">
        <f>SUM(B23:B25)</f>
        <v>479</v>
      </c>
    </row>
    <row r="27" spans="1:2" ht="13.5" thickBot="1">
      <c r="A27" s="103" t="s">
        <v>97</v>
      </c>
      <c r="B27" s="104">
        <v>505</v>
      </c>
    </row>
    <row r="28" spans="1:2" ht="13.5" thickBot="1">
      <c r="A28" s="98" t="s">
        <v>39</v>
      </c>
      <c r="B28" s="94">
        <f>B22+B26+B27</f>
        <v>12316</v>
      </c>
    </row>
    <row r="29" spans="1:2" ht="12.75">
      <c r="A29" s="101" t="s">
        <v>12</v>
      </c>
      <c r="B29" s="102">
        <v>419</v>
      </c>
    </row>
    <row r="30" spans="1:2" ht="12.75">
      <c r="A30" s="97" t="s">
        <v>33</v>
      </c>
      <c r="B30" s="96">
        <v>428</v>
      </c>
    </row>
    <row r="31" spans="1:2" ht="12.75">
      <c r="A31" s="97" t="s">
        <v>11</v>
      </c>
      <c r="B31" s="96">
        <v>52</v>
      </c>
    </row>
    <row r="32" spans="1:2" ht="12.75">
      <c r="A32" s="103" t="s">
        <v>32</v>
      </c>
      <c r="B32" s="104">
        <v>70</v>
      </c>
    </row>
    <row r="33" spans="1:2" ht="12.75">
      <c r="A33" s="97" t="s">
        <v>10</v>
      </c>
      <c r="B33" s="96">
        <v>32</v>
      </c>
    </row>
    <row r="34" spans="1:2" ht="13.5" thickBot="1">
      <c r="A34" s="99" t="s">
        <v>34</v>
      </c>
      <c r="B34" s="100">
        <v>308</v>
      </c>
    </row>
    <row r="35" spans="1:2" ht="13.5" thickBot="1">
      <c r="A35" s="98" t="s">
        <v>35</v>
      </c>
      <c r="B35" s="94">
        <f>SUM(B29:B34)</f>
        <v>1309</v>
      </c>
    </row>
    <row r="36" spans="1:2" ht="12.75">
      <c r="A36" s="106" t="s">
        <v>13</v>
      </c>
      <c r="B36" s="107">
        <v>43</v>
      </c>
    </row>
    <row r="37" spans="1:2" ht="12.75">
      <c r="A37" s="95" t="s">
        <v>14</v>
      </c>
      <c r="B37" s="108">
        <v>302</v>
      </c>
    </row>
    <row r="38" spans="1:2" ht="13.5" thickBot="1">
      <c r="A38" s="109" t="s">
        <v>24</v>
      </c>
      <c r="B38" s="110">
        <v>481</v>
      </c>
    </row>
    <row r="39" spans="1:2" ht="13.5" thickBot="1">
      <c r="A39" s="98" t="s">
        <v>36</v>
      </c>
      <c r="B39" s="94">
        <f>SUM(B36:B38)</f>
        <v>826</v>
      </c>
    </row>
    <row r="40" spans="1:2" ht="13.5" thickBot="1">
      <c r="A40" s="98" t="s">
        <v>107</v>
      </c>
      <c r="B40" s="94">
        <f>B28+B35+B39</f>
        <v>14451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4"/>
  <sheetViews>
    <sheetView zoomScalePageLayoutView="0" workbookViewId="0" topLeftCell="A16">
      <selection activeCell="I70" sqref="I70"/>
    </sheetView>
  </sheetViews>
  <sheetFormatPr defaultColWidth="9.140625" defaultRowHeight="12.75"/>
  <cols>
    <col min="1" max="1" width="39.28125" style="3" customWidth="1"/>
    <col min="2" max="2" width="5.28125" style="57" customWidth="1"/>
    <col min="3" max="3" width="7.421875" style="17" customWidth="1"/>
    <col min="4" max="4" width="5.28125" style="33" customWidth="1"/>
    <col min="5" max="5" width="7.00390625" style="3" customWidth="1"/>
    <col min="6" max="6" width="5.28125" style="33" customWidth="1"/>
    <col min="7" max="7" width="6.28125" style="3" customWidth="1"/>
    <col min="8" max="8" width="5.28125" style="33" customWidth="1"/>
    <col min="9" max="9" width="6.140625" style="3" customWidth="1"/>
    <col min="10" max="10" width="5.28125" style="33" customWidth="1"/>
    <col min="11" max="11" width="6.28125" style="3" customWidth="1"/>
    <col min="12" max="12" width="5.28125" style="33" customWidth="1"/>
    <col min="13" max="13" width="6.00390625" style="3" customWidth="1"/>
    <col min="14" max="14" width="5.28125" style="33" customWidth="1"/>
    <col min="15" max="15" width="5.28125" style="3" customWidth="1"/>
    <col min="16" max="16" width="5.28125" style="33" customWidth="1"/>
    <col min="17" max="17" width="5.28125" style="3" customWidth="1"/>
    <col min="18" max="18" width="5.28125" style="33" customWidth="1"/>
    <col min="19" max="19" width="5.28125" style="3" customWidth="1"/>
    <col min="20" max="20" width="9.00390625" style="33" customWidth="1"/>
    <col min="21" max="21" width="5.28125" style="3" customWidth="1"/>
    <col min="22" max="22" width="5.28125" style="33" customWidth="1"/>
    <col min="23" max="23" width="5.28125" style="3" customWidth="1"/>
    <col min="24" max="24" width="9.28125" style="33" customWidth="1"/>
    <col min="25" max="25" width="5.28125" style="3" customWidth="1"/>
    <col min="26" max="26" width="0.13671875" style="33" customWidth="1"/>
    <col min="27" max="27" width="9.421875" style="3" hidden="1" customWidth="1"/>
    <col min="28" max="28" width="5.28125" style="32" customWidth="1"/>
    <col min="29" max="29" width="6.8515625" style="16" customWidth="1"/>
    <col min="30" max="31" width="5.28125" style="17" customWidth="1"/>
    <col min="32" max="32" width="8.421875" style="3" customWidth="1"/>
    <col min="33" max="33" width="6.00390625" style="16" bestFit="1" customWidth="1"/>
    <col min="34" max="34" width="7.00390625" style="31" customWidth="1"/>
    <col min="35" max="35" width="5.28125" style="3" customWidth="1"/>
    <col min="36" max="16384" width="9.140625" style="3" customWidth="1"/>
  </cols>
  <sheetData>
    <row r="1" ht="12.75">
      <c r="A1" s="2" t="s">
        <v>117</v>
      </c>
    </row>
    <row r="2" ht="12.75">
      <c r="A2" s="2"/>
    </row>
    <row r="3" spans="1:35" ht="65.25" customHeight="1">
      <c r="A3" s="135" t="s">
        <v>73</v>
      </c>
      <c r="B3" s="131" t="s">
        <v>0</v>
      </c>
      <c r="C3" s="133"/>
      <c r="D3" s="133" t="s">
        <v>1</v>
      </c>
      <c r="E3" s="133"/>
      <c r="F3" s="133" t="s">
        <v>2</v>
      </c>
      <c r="G3" s="133"/>
      <c r="H3" s="133" t="s">
        <v>3</v>
      </c>
      <c r="I3" s="133"/>
      <c r="J3" s="133" t="s">
        <v>4</v>
      </c>
      <c r="K3" s="133"/>
      <c r="L3" s="133" t="s">
        <v>5</v>
      </c>
      <c r="M3" s="133"/>
      <c r="N3" s="133" t="s">
        <v>6</v>
      </c>
      <c r="O3" s="133"/>
      <c r="P3" s="133" t="s">
        <v>7</v>
      </c>
      <c r="Q3" s="133"/>
      <c r="R3" s="133" t="s">
        <v>8</v>
      </c>
      <c r="S3" s="133"/>
      <c r="T3" s="134" t="s">
        <v>113</v>
      </c>
      <c r="U3" s="134"/>
      <c r="V3" s="128" t="s">
        <v>79</v>
      </c>
      <c r="W3" s="128"/>
      <c r="X3" s="128" t="s">
        <v>80</v>
      </c>
      <c r="Y3" s="128"/>
      <c r="Z3" s="129" t="s">
        <v>81</v>
      </c>
      <c r="AA3" s="130"/>
      <c r="AB3" s="131" t="s">
        <v>77</v>
      </c>
      <c r="AC3" s="132"/>
      <c r="AD3" s="118" t="s">
        <v>15</v>
      </c>
      <c r="AE3" s="119" t="s">
        <v>16</v>
      </c>
      <c r="AF3" s="48" t="s">
        <v>17</v>
      </c>
      <c r="AG3" s="49" t="s">
        <v>82</v>
      </c>
      <c r="AH3" s="40" t="s">
        <v>27</v>
      </c>
      <c r="AI3" s="17"/>
    </row>
    <row r="4" spans="1:35" ht="12">
      <c r="A4" s="136"/>
      <c r="B4" s="51" t="s">
        <v>75</v>
      </c>
      <c r="C4" s="117" t="s">
        <v>76</v>
      </c>
      <c r="D4" s="55" t="s">
        <v>75</v>
      </c>
      <c r="E4" s="117" t="s">
        <v>76</v>
      </c>
      <c r="F4" s="55" t="s">
        <v>75</v>
      </c>
      <c r="G4" s="117" t="s">
        <v>76</v>
      </c>
      <c r="H4" s="55" t="s">
        <v>75</v>
      </c>
      <c r="I4" s="117" t="s">
        <v>76</v>
      </c>
      <c r="J4" s="55" t="s">
        <v>75</v>
      </c>
      <c r="K4" s="117" t="s">
        <v>76</v>
      </c>
      <c r="L4" s="55" t="s">
        <v>75</v>
      </c>
      <c r="M4" s="117" t="s">
        <v>76</v>
      </c>
      <c r="N4" s="55" t="s">
        <v>75</v>
      </c>
      <c r="O4" s="117" t="s">
        <v>76</v>
      </c>
      <c r="P4" s="55" t="s">
        <v>75</v>
      </c>
      <c r="Q4" s="117" t="s">
        <v>76</v>
      </c>
      <c r="R4" s="55" t="s">
        <v>75</v>
      </c>
      <c r="S4" s="117" t="s">
        <v>76</v>
      </c>
      <c r="T4" s="55" t="s">
        <v>75</v>
      </c>
      <c r="U4" s="117" t="s">
        <v>76</v>
      </c>
      <c r="V4" s="55" t="s">
        <v>75</v>
      </c>
      <c r="W4" s="117" t="s">
        <v>76</v>
      </c>
      <c r="X4" s="55" t="s">
        <v>75</v>
      </c>
      <c r="Y4" s="117" t="s">
        <v>76</v>
      </c>
      <c r="Z4" s="55" t="s">
        <v>75</v>
      </c>
      <c r="AA4" s="39" t="s">
        <v>76</v>
      </c>
      <c r="AB4" s="51" t="s">
        <v>75</v>
      </c>
      <c r="AC4" s="43" t="s">
        <v>76</v>
      </c>
      <c r="AD4" s="121" t="s">
        <v>76</v>
      </c>
      <c r="AE4" s="117" t="s">
        <v>76</v>
      </c>
      <c r="AF4" s="39" t="s">
        <v>76</v>
      </c>
      <c r="AG4" s="50" t="s">
        <v>76</v>
      </c>
      <c r="AH4" s="41" t="s">
        <v>76</v>
      </c>
      <c r="AI4" s="17"/>
    </row>
    <row r="5" spans="1:35" ht="12">
      <c r="A5" s="45" t="s">
        <v>28</v>
      </c>
      <c r="B5" s="58" t="s">
        <v>114</v>
      </c>
      <c r="C5" s="8" t="s">
        <v>114</v>
      </c>
      <c r="D5" s="61" t="s">
        <v>114</v>
      </c>
      <c r="E5" s="8" t="s">
        <v>114</v>
      </c>
      <c r="F5" s="61" t="s">
        <v>114</v>
      </c>
      <c r="G5" s="8" t="s">
        <v>114</v>
      </c>
      <c r="H5" s="61" t="s">
        <v>114</v>
      </c>
      <c r="I5" s="8" t="s">
        <v>114</v>
      </c>
      <c r="J5" s="61" t="s">
        <v>114</v>
      </c>
      <c r="K5" s="8" t="s">
        <v>114</v>
      </c>
      <c r="L5" s="61" t="s">
        <v>114</v>
      </c>
      <c r="M5" s="8" t="s">
        <v>114</v>
      </c>
      <c r="N5" s="61" t="s">
        <v>114</v>
      </c>
      <c r="O5" s="8" t="s">
        <v>114</v>
      </c>
      <c r="P5" s="61" t="s">
        <v>114</v>
      </c>
      <c r="Q5" s="8" t="s">
        <v>114</v>
      </c>
      <c r="R5" s="61" t="s">
        <v>114</v>
      </c>
      <c r="S5" s="8" t="s">
        <v>114</v>
      </c>
      <c r="T5" s="61"/>
      <c r="U5" s="8"/>
      <c r="V5" s="61"/>
      <c r="W5" s="8"/>
      <c r="X5" s="61"/>
      <c r="Y5" s="8"/>
      <c r="Z5" s="61"/>
      <c r="AA5" s="47"/>
      <c r="AB5" s="51" t="s">
        <v>114</v>
      </c>
      <c r="AC5" s="43">
        <v>0</v>
      </c>
      <c r="AD5" s="44">
        <v>181</v>
      </c>
      <c r="AE5" s="8">
        <v>185</v>
      </c>
      <c r="AF5" s="47">
        <v>176</v>
      </c>
      <c r="AG5" s="50">
        <f>AD5+AE5+AF5</f>
        <v>542</v>
      </c>
      <c r="AH5" s="41">
        <f>AC5+AG5</f>
        <v>542</v>
      </c>
      <c r="AI5" s="17"/>
    </row>
    <row r="6" spans="1:35" ht="12">
      <c r="A6" s="45" t="s">
        <v>118</v>
      </c>
      <c r="B6" s="58">
        <v>2</v>
      </c>
      <c r="C6" s="8">
        <v>33</v>
      </c>
      <c r="D6" s="61">
        <v>2</v>
      </c>
      <c r="E6" s="8">
        <v>31</v>
      </c>
      <c r="F6" s="61">
        <v>1</v>
      </c>
      <c r="G6" s="8">
        <v>24</v>
      </c>
      <c r="H6" s="61">
        <v>1</v>
      </c>
      <c r="I6" s="8">
        <v>24</v>
      </c>
      <c r="J6" s="61">
        <v>2</v>
      </c>
      <c r="K6" s="8">
        <v>35</v>
      </c>
      <c r="L6" s="61">
        <v>1</v>
      </c>
      <c r="M6" s="8">
        <v>24</v>
      </c>
      <c r="N6" s="61">
        <v>1</v>
      </c>
      <c r="O6" s="8">
        <v>23</v>
      </c>
      <c r="P6" s="61">
        <v>1</v>
      </c>
      <c r="Q6" s="8">
        <v>14</v>
      </c>
      <c r="R6" s="61">
        <v>1</v>
      </c>
      <c r="S6" s="8">
        <v>19</v>
      </c>
      <c r="T6" s="61"/>
      <c r="U6" s="8"/>
      <c r="V6" s="61"/>
      <c r="W6" s="8"/>
      <c r="X6" s="61"/>
      <c r="Y6" s="8"/>
      <c r="Z6" s="61"/>
      <c r="AA6" s="47"/>
      <c r="AB6" s="51">
        <f>B6+D6+F6+H6+J6+L6+N6+P6+R6</f>
        <v>12</v>
      </c>
      <c r="AC6" s="43">
        <f>C6+E6+G6+I6+K6+M6+O6+Q6+S6</f>
        <v>227</v>
      </c>
      <c r="AD6" s="44"/>
      <c r="AE6" s="8"/>
      <c r="AF6" s="47"/>
      <c r="AG6" s="50">
        <f>AD6+AE6+AF6</f>
        <v>0</v>
      </c>
      <c r="AH6" s="41">
        <f aca="true" t="shared" si="0" ref="AH6:AH25">AC6+AG6</f>
        <v>227</v>
      </c>
      <c r="AI6" s="17"/>
    </row>
    <row r="7" spans="1:35" ht="12">
      <c r="A7" s="45" t="s">
        <v>29</v>
      </c>
      <c r="B7" s="58">
        <v>2</v>
      </c>
      <c r="C7" s="8">
        <v>52</v>
      </c>
      <c r="D7" s="61">
        <v>3</v>
      </c>
      <c r="E7" s="8">
        <v>57</v>
      </c>
      <c r="F7" s="61">
        <v>2</v>
      </c>
      <c r="G7" s="8">
        <v>52</v>
      </c>
      <c r="H7" s="61">
        <v>3</v>
      </c>
      <c r="I7" s="8">
        <v>64</v>
      </c>
      <c r="J7" s="61">
        <v>2</v>
      </c>
      <c r="K7" s="8">
        <v>52</v>
      </c>
      <c r="L7" s="61">
        <v>3</v>
      </c>
      <c r="M7" s="8">
        <v>55</v>
      </c>
      <c r="N7" s="61">
        <v>2</v>
      </c>
      <c r="O7" s="8">
        <v>52</v>
      </c>
      <c r="P7" s="61">
        <v>3</v>
      </c>
      <c r="Q7" s="8">
        <v>61</v>
      </c>
      <c r="R7" s="61">
        <v>2</v>
      </c>
      <c r="S7" s="8">
        <v>52</v>
      </c>
      <c r="T7" s="61"/>
      <c r="U7" s="8"/>
      <c r="V7" s="61"/>
      <c r="W7" s="8"/>
      <c r="X7" s="61"/>
      <c r="Y7" s="8"/>
      <c r="Z7" s="61"/>
      <c r="AA7" s="47"/>
      <c r="AB7" s="51">
        <f>B7+D7+F7+H7+J7+L7+N7+P7+R7</f>
        <v>22</v>
      </c>
      <c r="AC7" s="43">
        <f>C7+E7+G7+I7+K7+M7+O7+Q7+S7</f>
        <v>497</v>
      </c>
      <c r="AD7" s="44">
        <v>112</v>
      </c>
      <c r="AE7" s="8">
        <v>124</v>
      </c>
      <c r="AF7" s="47">
        <v>107</v>
      </c>
      <c r="AG7" s="50">
        <f>AD7+AE7+AF7</f>
        <v>343</v>
      </c>
      <c r="AH7" s="41">
        <f t="shared" si="0"/>
        <v>840</v>
      </c>
      <c r="AI7" s="17"/>
    </row>
    <row r="8" spans="1:35" ht="12">
      <c r="A8" s="45" t="s">
        <v>98</v>
      </c>
      <c r="B8" s="58">
        <v>3</v>
      </c>
      <c r="C8" s="8">
        <v>36</v>
      </c>
      <c r="D8" s="61">
        <v>3</v>
      </c>
      <c r="E8" s="8">
        <v>36</v>
      </c>
      <c r="F8" s="61">
        <v>3</v>
      </c>
      <c r="G8" s="8">
        <v>43</v>
      </c>
      <c r="H8" s="61">
        <v>2</v>
      </c>
      <c r="I8" s="8">
        <v>44</v>
      </c>
      <c r="J8" s="61">
        <v>3</v>
      </c>
      <c r="K8" s="8">
        <v>46</v>
      </c>
      <c r="L8" s="61">
        <v>2</v>
      </c>
      <c r="M8" s="8">
        <v>51</v>
      </c>
      <c r="N8" s="61">
        <v>4</v>
      </c>
      <c r="O8" s="8">
        <v>62</v>
      </c>
      <c r="P8" s="61">
        <v>4</v>
      </c>
      <c r="Q8" s="8">
        <v>60</v>
      </c>
      <c r="R8" s="61">
        <v>3</v>
      </c>
      <c r="S8" s="8">
        <v>53</v>
      </c>
      <c r="T8" s="61"/>
      <c r="U8" s="8"/>
      <c r="V8" s="61"/>
      <c r="W8" s="8"/>
      <c r="X8" s="61"/>
      <c r="Y8" s="8"/>
      <c r="Z8" s="61"/>
      <c r="AA8" s="47"/>
      <c r="AB8" s="51">
        <f aca="true" t="shared" si="1" ref="AB8:AC25">B8+D8+F8+H8+J8+L8+N8+P8+R8</f>
        <v>27</v>
      </c>
      <c r="AC8" s="43">
        <f t="shared" si="1"/>
        <v>431</v>
      </c>
      <c r="AD8" s="44"/>
      <c r="AE8" s="8"/>
      <c r="AF8" s="47"/>
      <c r="AG8" s="50"/>
      <c r="AH8" s="41">
        <f t="shared" si="0"/>
        <v>431</v>
      </c>
      <c r="AI8" s="17"/>
    </row>
    <row r="9" spans="1:35" ht="12">
      <c r="A9" s="45" t="s">
        <v>21</v>
      </c>
      <c r="B9" s="58">
        <v>4</v>
      </c>
      <c r="C9" s="8">
        <v>101</v>
      </c>
      <c r="D9" s="61">
        <v>4</v>
      </c>
      <c r="E9" s="8">
        <v>94</v>
      </c>
      <c r="F9" s="61">
        <v>4</v>
      </c>
      <c r="G9" s="8">
        <v>100</v>
      </c>
      <c r="H9" s="61">
        <v>4</v>
      </c>
      <c r="I9" s="8">
        <v>93</v>
      </c>
      <c r="J9" s="61">
        <v>4</v>
      </c>
      <c r="K9" s="8">
        <v>90</v>
      </c>
      <c r="L9" s="61">
        <v>4</v>
      </c>
      <c r="M9" s="8">
        <v>97</v>
      </c>
      <c r="N9" s="61">
        <v>3</v>
      </c>
      <c r="O9" s="8">
        <v>65</v>
      </c>
      <c r="P9" s="61">
        <v>4</v>
      </c>
      <c r="Q9" s="8">
        <v>65</v>
      </c>
      <c r="R9" s="61">
        <v>3</v>
      </c>
      <c r="S9" s="8">
        <v>76</v>
      </c>
      <c r="T9" s="61"/>
      <c r="U9" s="8"/>
      <c r="V9" s="61"/>
      <c r="W9" s="8"/>
      <c r="X9" s="61"/>
      <c r="Y9" s="8"/>
      <c r="Z9" s="61"/>
      <c r="AA9" s="47"/>
      <c r="AB9" s="51">
        <f t="shared" si="1"/>
        <v>34</v>
      </c>
      <c r="AC9" s="43">
        <f t="shared" si="1"/>
        <v>781</v>
      </c>
      <c r="AD9" s="44">
        <v>85</v>
      </c>
      <c r="AE9" s="8">
        <v>83</v>
      </c>
      <c r="AF9" s="47">
        <v>67</v>
      </c>
      <c r="AG9" s="50">
        <f>AD9+AE9+AF9</f>
        <v>235</v>
      </c>
      <c r="AH9" s="41">
        <f t="shared" si="0"/>
        <v>1016</v>
      </c>
      <c r="AI9" s="17"/>
    </row>
    <row r="10" spans="1:35" ht="12">
      <c r="A10" s="45" t="s">
        <v>108</v>
      </c>
      <c r="B10" s="58">
        <v>3</v>
      </c>
      <c r="C10" s="8">
        <v>52</v>
      </c>
      <c r="D10" s="61">
        <v>3</v>
      </c>
      <c r="E10" s="8">
        <v>52</v>
      </c>
      <c r="F10" s="61">
        <v>2</v>
      </c>
      <c r="G10" s="8">
        <v>45</v>
      </c>
      <c r="H10" s="61">
        <v>4</v>
      </c>
      <c r="I10" s="8">
        <v>56</v>
      </c>
      <c r="J10" s="61">
        <v>2</v>
      </c>
      <c r="K10" s="8">
        <v>40</v>
      </c>
      <c r="L10" s="61">
        <v>4</v>
      </c>
      <c r="M10" s="8">
        <v>54</v>
      </c>
      <c r="N10" s="61">
        <v>2</v>
      </c>
      <c r="O10" s="8">
        <v>39</v>
      </c>
      <c r="P10" s="61">
        <v>3</v>
      </c>
      <c r="Q10" s="8">
        <v>51</v>
      </c>
      <c r="R10" s="61">
        <v>3</v>
      </c>
      <c r="S10" s="8">
        <v>58</v>
      </c>
      <c r="T10" s="61"/>
      <c r="U10" s="8"/>
      <c r="V10" s="61"/>
      <c r="W10" s="8"/>
      <c r="X10" s="61"/>
      <c r="Y10" s="8"/>
      <c r="Z10" s="61"/>
      <c r="AA10" s="47"/>
      <c r="AB10" s="51">
        <f t="shared" si="1"/>
        <v>26</v>
      </c>
      <c r="AC10" s="43">
        <f t="shared" si="1"/>
        <v>447</v>
      </c>
      <c r="AD10" s="44"/>
      <c r="AE10" s="8"/>
      <c r="AF10" s="47"/>
      <c r="AG10" s="50">
        <v>0</v>
      </c>
      <c r="AH10" s="41">
        <f t="shared" si="0"/>
        <v>447</v>
      </c>
      <c r="AI10" s="17"/>
    </row>
    <row r="11" spans="1:35" ht="12">
      <c r="A11" s="45" t="s">
        <v>26</v>
      </c>
      <c r="B11" s="58">
        <v>3</v>
      </c>
      <c r="C11" s="8">
        <v>56</v>
      </c>
      <c r="D11" s="61">
        <v>3</v>
      </c>
      <c r="E11" s="8">
        <v>61</v>
      </c>
      <c r="F11" s="61">
        <v>3</v>
      </c>
      <c r="G11" s="8">
        <v>55</v>
      </c>
      <c r="H11" s="61">
        <v>3</v>
      </c>
      <c r="I11" s="8">
        <v>45</v>
      </c>
      <c r="J11" s="61">
        <v>2</v>
      </c>
      <c r="K11" s="8">
        <v>32</v>
      </c>
      <c r="L11" s="61">
        <v>3</v>
      </c>
      <c r="M11" s="8">
        <v>46</v>
      </c>
      <c r="N11" s="61">
        <v>2</v>
      </c>
      <c r="O11" s="8">
        <v>36</v>
      </c>
      <c r="P11" s="61">
        <v>2</v>
      </c>
      <c r="Q11" s="8">
        <v>53</v>
      </c>
      <c r="R11" s="61">
        <v>2</v>
      </c>
      <c r="S11" s="8">
        <v>37</v>
      </c>
      <c r="T11" s="61"/>
      <c r="U11" s="8"/>
      <c r="V11" s="61"/>
      <c r="W11" s="8"/>
      <c r="X11" s="61"/>
      <c r="Y11" s="8"/>
      <c r="Z11" s="61"/>
      <c r="AA11" s="47"/>
      <c r="AB11" s="51">
        <f t="shared" si="1"/>
        <v>23</v>
      </c>
      <c r="AC11" s="43">
        <f t="shared" si="1"/>
        <v>421</v>
      </c>
      <c r="AD11" s="44"/>
      <c r="AE11" s="8"/>
      <c r="AF11" s="47"/>
      <c r="AG11" s="50">
        <v>0</v>
      </c>
      <c r="AH11" s="41">
        <f t="shared" si="0"/>
        <v>421</v>
      </c>
      <c r="AI11" s="17"/>
    </row>
    <row r="12" spans="1:35" ht="12">
      <c r="A12" s="45" t="s">
        <v>101</v>
      </c>
      <c r="B12" s="58">
        <v>4</v>
      </c>
      <c r="C12" s="8">
        <v>91</v>
      </c>
      <c r="D12" s="61">
        <v>6</v>
      </c>
      <c r="E12" s="8">
        <v>91</v>
      </c>
      <c r="F12" s="61">
        <v>5</v>
      </c>
      <c r="G12" s="8">
        <v>88</v>
      </c>
      <c r="H12" s="61">
        <v>5</v>
      </c>
      <c r="I12" s="8">
        <v>77</v>
      </c>
      <c r="J12" s="61">
        <v>4</v>
      </c>
      <c r="K12" s="8">
        <v>97</v>
      </c>
      <c r="L12" s="61">
        <v>4</v>
      </c>
      <c r="M12" s="8">
        <v>91</v>
      </c>
      <c r="N12" s="61">
        <v>3</v>
      </c>
      <c r="O12" s="8">
        <v>68</v>
      </c>
      <c r="P12" s="61">
        <v>6</v>
      </c>
      <c r="Q12" s="8">
        <v>66</v>
      </c>
      <c r="R12" s="61">
        <v>3</v>
      </c>
      <c r="S12" s="8">
        <v>72</v>
      </c>
      <c r="T12" s="61"/>
      <c r="U12" s="8"/>
      <c r="V12" s="61"/>
      <c r="W12" s="8"/>
      <c r="X12" s="61"/>
      <c r="Y12" s="8"/>
      <c r="Z12" s="61"/>
      <c r="AA12" s="47"/>
      <c r="AB12" s="51">
        <f t="shared" si="1"/>
        <v>40</v>
      </c>
      <c r="AC12" s="43">
        <f>C12+E12+G12+I12+K12+M12+O12+Q12+S12</f>
        <v>741</v>
      </c>
      <c r="AD12" s="44"/>
      <c r="AE12" s="8"/>
      <c r="AF12" s="47"/>
      <c r="AG12" s="50"/>
      <c r="AH12" s="41">
        <f t="shared" si="0"/>
        <v>741</v>
      </c>
      <c r="AI12" s="17"/>
    </row>
    <row r="13" spans="1:35" ht="12">
      <c r="A13" s="45" t="s">
        <v>83</v>
      </c>
      <c r="B13" s="58">
        <v>3</v>
      </c>
      <c r="C13" s="8">
        <v>18</v>
      </c>
      <c r="D13" s="61">
        <v>5</v>
      </c>
      <c r="E13" s="8">
        <v>23</v>
      </c>
      <c r="F13" s="61">
        <v>6</v>
      </c>
      <c r="G13" s="8">
        <v>22</v>
      </c>
      <c r="H13" s="61">
        <v>4</v>
      </c>
      <c r="I13" s="8">
        <v>25</v>
      </c>
      <c r="J13" s="61">
        <v>6</v>
      </c>
      <c r="K13" s="8">
        <v>33</v>
      </c>
      <c r="L13" s="61">
        <v>9</v>
      </c>
      <c r="M13" s="8">
        <v>46</v>
      </c>
      <c r="N13" s="61">
        <v>5</v>
      </c>
      <c r="O13" s="8">
        <v>24</v>
      </c>
      <c r="P13" s="61">
        <v>4</v>
      </c>
      <c r="Q13" s="8">
        <v>24</v>
      </c>
      <c r="R13" s="61">
        <v>6</v>
      </c>
      <c r="S13" s="8">
        <v>39</v>
      </c>
      <c r="T13" s="61"/>
      <c r="U13" s="8"/>
      <c r="V13" s="61"/>
      <c r="W13" s="8"/>
      <c r="X13" s="61"/>
      <c r="Y13" s="8"/>
      <c r="Z13" s="61"/>
      <c r="AA13" s="47"/>
      <c r="AB13" s="51">
        <f t="shared" si="1"/>
        <v>48</v>
      </c>
      <c r="AC13" s="43">
        <f t="shared" si="1"/>
        <v>254</v>
      </c>
      <c r="AD13" s="44">
        <v>12</v>
      </c>
      <c r="AE13" s="8">
        <v>12</v>
      </c>
      <c r="AF13" s="47">
        <v>16</v>
      </c>
      <c r="AG13" s="50">
        <f>AD13+AE13+AF13</f>
        <v>40</v>
      </c>
      <c r="AH13" s="41">
        <f t="shared" si="0"/>
        <v>294</v>
      </c>
      <c r="AI13" s="17"/>
    </row>
    <row r="14" spans="1:35" ht="12">
      <c r="A14" s="45" t="s">
        <v>30</v>
      </c>
      <c r="B14" s="58" t="s">
        <v>114</v>
      </c>
      <c r="C14" s="8"/>
      <c r="D14" s="61" t="s">
        <v>114</v>
      </c>
      <c r="E14" s="8"/>
      <c r="F14" s="61" t="s">
        <v>114</v>
      </c>
      <c r="G14" s="8"/>
      <c r="H14" s="61" t="s">
        <v>114</v>
      </c>
      <c r="I14" s="8"/>
      <c r="J14" s="61" t="s">
        <v>114</v>
      </c>
      <c r="K14" s="8"/>
      <c r="L14" s="61" t="s">
        <v>114</v>
      </c>
      <c r="M14" s="8"/>
      <c r="N14" s="61" t="s">
        <v>114</v>
      </c>
      <c r="O14" s="8"/>
      <c r="P14" s="61" t="s">
        <v>114</v>
      </c>
      <c r="Q14" s="8"/>
      <c r="R14" s="61" t="s">
        <v>114</v>
      </c>
      <c r="S14" s="8"/>
      <c r="T14" s="61"/>
      <c r="U14" s="8"/>
      <c r="V14" s="61"/>
      <c r="W14" s="8"/>
      <c r="X14" s="61"/>
      <c r="Y14" s="8"/>
      <c r="Z14" s="61"/>
      <c r="AA14" s="47"/>
      <c r="AB14" s="51"/>
      <c r="AC14" s="43"/>
      <c r="AD14" s="44">
        <v>183</v>
      </c>
      <c r="AE14" s="8">
        <v>192</v>
      </c>
      <c r="AF14" s="47">
        <v>154</v>
      </c>
      <c r="AG14" s="50">
        <f>AD14+AE14+AF14</f>
        <v>529</v>
      </c>
      <c r="AH14" s="41">
        <f t="shared" si="0"/>
        <v>529</v>
      </c>
      <c r="AI14" s="17"/>
    </row>
    <row r="15" spans="1:35" ht="12">
      <c r="A15" s="45" t="s">
        <v>99</v>
      </c>
      <c r="B15" s="58">
        <v>3</v>
      </c>
      <c r="C15" s="8">
        <v>79</v>
      </c>
      <c r="D15" s="61">
        <v>4</v>
      </c>
      <c r="E15" s="8">
        <v>98</v>
      </c>
      <c r="F15" s="61">
        <v>3</v>
      </c>
      <c r="G15" s="8">
        <v>75</v>
      </c>
      <c r="H15" s="61">
        <v>4</v>
      </c>
      <c r="I15" s="8">
        <v>88</v>
      </c>
      <c r="J15" s="61">
        <v>3</v>
      </c>
      <c r="K15" s="8">
        <v>72</v>
      </c>
      <c r="L15" s="61">
        <v>3</v>
      </c>
      <c r="M15" s="8">
        <v>68</v>
      </c>
      <c r="N15" s="61">
        <v>4</v>
      </c>
      <c r="O15" s="8">
        <v>70</v>
      </c>
      <c r="P15" s="61">
        <v>3</v>
      </c>
      <c r="Q15" s="8">
        <v>72</v>
      </c>
      <c r="R15" s="61">
        <v>3</v>
      </c>
      <c r="S15" s="8">
        <v>66</v>
      </c>
      <c r="T15" s="61"/>
      <c r="U15" s="8"/>
      <c r="V15" s="61"/>
      <c r="W15" s="8"/>
      <c r="X15" s="61"/>
      <c r="Y15" s="8"/>
      <c r="Z15" s="61"/>
      <c r="AA15" s="47"/>
      <c r="AB15" s="51">
        <f t="shared" si="1"/>
        <v>30</v>
      </c>
      <c r="AC15" s="43">
        <f t="shared" si="1"/>
        <v>688</v>
      </c>
      <c r="AD15" s="44"/>
      <c r="AE15" s="8"/>
      <c r="AF15" s="47"/>
      <c r="AG15" s="50">
        <v>0</v>
      </c>
      <c r="AH15" s="41">
        <f t="shared" si="0"/>
        <v>688</v>
      </c>
      <c r="AI15" s="17"/>
    </row>
    <row r="16" spans="1:35" ht="12">
      <c r="A16" s="45" t="s">
        <v>94</v>
      </c>
      <c r="B16" s="58">
        <v>3</v>
      </c>
      <c r="C16" s="8">
        <v>72</v>
      </c>
      <c r="D16" s="61">
        <v>3</v>
      </c>
      <c r="E16" s="8">
        <v>67</v>
      </c>
      <c r="F16" s="61">
        <v>3</v>
      </c>
      <c r="G16" s="8">
        <v>72</v>
      </c>
      <c r="H16" s="61">
        <v>2</v>
      </c>
      <c r="I16" s="8">
        <v>48</v>
      </c>
      <c r="J16" s="61">
        <v>2</v>
      </c>
      <c r="K16" s="8">
        <v>48</v>
      </c>
      <c r="L16" s="61">
        <v>3</v>
      </c>
      <c r="M16" s="8">
        <v>63</v>
      </c>
      <c r="N16" s="61">
        <v>2</v>
      </c>
      <c r="O16" s="8">
        <v>45</v>
      </c>
      <c r="P16" s="61">
        <v>2</v>
      </c>
      <c r="Q16" s="8">
        <v>47</v>
      </c>
      <c r="R16" s="61">
        <v>2</v>
      </c>
      <c r="S16" s="8">
        <v>48</v>
      </c>
      <c r="T16" s="61"/>
      <c r="U16" s="8"/>
      <c r="V16" s="61"/>
      <c r="W16" s="8"/>
      <c r="X16" s="61"/>
      <c r="Y16" s="8"/>
      <c r="Z16" s="61"/>
      <c r="AA16" s="47"/>
      <c r="AB16" s="51">
        <f t="shared" si="1"/>
        <v>22</v>
      </c>
      <c r="AC16" s="43">
        <f t="shared" si="1"/>
        <v>510</v>
      </c>
      <c r="AD16" s="44"/>
      <c r="AE16" s="8"/>
      <c r="AF16" s="47"/>
      <c r="AG16" s="50">
        <v>0</v>
      </c>
      <c r="AH16" s="41">
        <f t="shared" si="0"/>
        <v>510</v>
      </c>
      <c r="AI16" s="17"/>
    </row>
    <row r="17" spans="1:35" ht="12">
      <c r="A17" s="45" t="s">
        <v>102</v>
      </c>
      <c r="B17" s="58">
        <v>4</v>
      </c>
      <c r="C17" s="8">
        <v>96</v>
      </c>
      <c r="D17" s="61">
        <v>4</v>
      </c>
      <c r="E17" s="8">
        <v>100</v>
      </c>
      <c r="F17" s="61">
        <v>4</v>
      </c>
      <c r="G17" s="8">
        <v>93</v>
      </c>
      <c r="H17" s="61">
        <v>4</v>
      </c>
      <c r="I17" s="8">
        <v>102</v>
      </c>
      <c r="J17" s="61">
        <v>4</v>
      </c>
      <c r="K17" s="8">
        <v>103</v>
      </c>
      <c r="L17" s="61">
        <v>5</v>
      </c>
      <c r="M17" s="8">
        <v>88</v>
      </c>
      <c r="N17" s="61">
        <v>5</v>
      </c>
      <c r="O17" s="8">
        <v>118</v>
      </c>
      <c r="P17" s="61">
        <v>5</v>
      </c>
      <c r="Q17" s="8">
        <v>114</v>
      </c>
      <c r="R17" s="61">
        <v>5</v>
      </c>
      <c r="S17" s="8">
        <v>118</v>
      </c>
      <c r="T17" s="61"/>
      <c r="U17" s="8"/>
      <c r="V17" s="61"/>
      <c r="W17" s="8"/>
      <c r="X17" s="61"/>
      <c r="Y17" s="8"/>
      <c r="Z17" s="61"/>
      <c r="AA17" s="47"/>
      <c r="AB17" s="51">
        <f t="shared" si="1"/>
        <v>40</v>
      </c>
      <c r="AC17" s="43">
        <f t="shared" si="1"/>
        <v>932</v>
      </c>
      <c r="AD17" s="44"/>
      <c r="AE17" s="8"/>
      <c r="AF17" s="47"/>
      <c r="AG17" s="50">
        <v>0</v>
      </c>
      <c r="AH17" s="41">
        <f t="shared" si="0"/>
        <v>932</v>
      </c>
      <c r="AI17" s="17"/>
    </row>
    <row r="18" spans="1:35" ht="12">
      <c r="A18" s="45" t="s">
        <v>105</v>
      </c>
      <c r="B18" s="58"/>
      <c r="C18" s="8"/>
      <c r="D18" s="61"/>
      <c r="E18" s="8"/>
      <c r="F18" s="61"/>
      <c r="G18" s="8"/>
      <c r="H18" s="61"/>
      <c r="I18" s="8"/>
      <c r="J18" s="61"/>
      <c r="K18" s="8"/>
      <c r="L18" s="61"/>
      <c r="M18" s="8"/>
      <c r="N18" s="61"/>
      <c r="O18" s="8"/>
      <c r="P18" s="61"/>
      <c r="Q18" s="8"/>
      <c r="R18" s="61"/>
      <c r="S18" s="8"/>
      <c r="T18" s="61"/>
      <c r="U18" s="8"/>
      <c r="V18" s="61"/>
      <c r="W18" s="8"/>
      <c r="X18" s="61"/>
      <c r="Y18" s="8"/>
      <c r="Z18" s="61"/>
      <c r="AA18" s="47"/>
      <c r="AB18" s="51">
        <f t="shared" si="1"/>
        <v>0</v>
      </c>
      <c r="AC18" s="43">
        <f t="shared" si="1"/>
        <v>0</v>
      </c>
      <c r="AD18" s="44">
        <v>211</v>
      </c>
      <c r="AE18" s="8">
        <v>199</v>
      </c>
      <c r="AF18" s="47">
        <v>173</v>
      </c>
      <c r="AG18" s="50">
        <f>AD18+AE18+AF18</f>
        <v>583</v>
      </c>
      <c r="AH18" s="41">
        <f t="shared" si="0"/>
        <v>583</v>
      </c>
      <c r="AI18" s="17"/>
    </row>
    <row r="19" spans="1:35" ht="12">
      <c r="A19" s="45" t="s">
        <v>84</v>
      </c>
      <c r="B19" s="58">
        <v>1</v>
      </c>
      <c r="C19" s="8">
        <v>18</v>
      </c>
      <c r="D19" s="61">
        <v>1</v>
      </c>
      <c r="E19" s="8">
        <v>10</v>
      </c>
      <c r="F19" s="61">
        <v>3</v>
      </c>
      <c r="G19" s="8">
        <v>16</v>
      </c>
      <c r="H19" s="61">
        <v>3</v>
      </c>
      <c r="I19" s="8">
        <v>11</v>
      </c>
      <c r="J19" s="61">
        <v>2</v>
      </c>
      <c r="K19" s="8">
        <v>7</v>
      </c>
      <c r="L19" s="61">
        <v>1</v>
      </c>
      <c r="M19" s="8">
        <v>11</v>
      </c>
      <c r="N19" s="61">
        <v>2</v>
      </c>
      <c r="O19" s="8">
        <v>12</v>
      </c>
      <c r="P19" s="61">
        <v>2</v>
      </c>
      <c r="Q19" s="8">
        <v>12</v>
      </c>
      <c r="R19" s="61">
        <v>2</v>
      </c>
      <c r="S19" s="8">
        <v>9</v>
      </c>
      <c r="T19" s="61">
        <v>1</v>
      </c>
      <c r="U19" s="8">
        <v>2</v>
      </c>
      <c r="V19" s="61"/>
      <c r="W19" s="8"/>
      <c r="X19" s="61">
        <v>2</v>
      </c>
      <c r="Y19" s="8">
        <v>13</v>
      </c>
      <c r="Z19" s="61" t="s">
        <v>114</v>
      </c>
      <c r="AA19" s="47" t="s">
        <v>114</v>
      </c>
      <c r="AB19" s="51">
        <f>B19+D19+F19+H19+J19+L19+N19+P19+R19+T19+V19+X19</f>
        <v>20</v>
      </c>
      <c r="AC19" s="43">
        <f>C19+E19+G19+I19+K19+M19+O19+Q19+S19+U19+W19+Y19</f>
        <v>121</v>
      </c>
      <c r="AD19" s="44"/>
      <c r="AE19" s="8"/>
      <c r="AF19" s="47"/>
      <c r="AG19" s="50">
        <v>0</v>
      </c>
      <c r="AH19" s="41">
        <f t="shared" si="0"/>
        <v>121</v>
      </c>
      <c r="AI19" s="17"/>
    </row>
    <row r="20" spans="1:35" ht="12">
      <c r="A20" s="45" t="s">
        <v>85</v>
      </c>
      <c r="B20" s="58">
        <v>1</v>
      </c>
      <c r="C20" s="8">
        <v>4</v>
      </c>
      <c r="D20" s="61">
        <v>1</v>
      </c>
      <c r="E20" s="8">
        <v>5</v>
      </c>
      <c r="F20" s="61">
        <v>1</v>
      </c>
      <c r="G20" s="8">
        <v>7</v>
      </c>
      <c r="H20" s="61">
        <v>1</v>
      </c>
      <c r="I20" s="8">
        <v>2</v>
      </c>
      <c r="J20" s="61">
        <v>1</v>
      </c>
      <c r="K20" s="8">
        <v>9</v>
      </c>
      <c r="L20" s="61">
        <v>1</v>
      </c>
      <c r="M20" s="8">
        <v>5</v>
      </c>
      <c r="N20" s="61">
        <v>1</v>
      </c>
      <c r="O20" s="8">
        <v>4</v>
      </c>
      <c r="P20" s="61">
        <v>1</v>
      </c>
      <c r="Q20" s="8">
        <v>8</v>
      </c>
      <c r="R20" s="61">
        <v>1</v>
      </c>
      <c r="S20" s="8">
        <v>6</v>
      </c>
      <c r="T20" s="61">
        <v>1</v>
      </c>
      <c r="U20" s="8">
        <v>5</v>
      </c>
      <c r="V20" s="61">
        <v>1</v>
      </c>
      <c r="W20" s="8">
        <v>3</v>
      </c>
      <c r="X20" s="61">
        <v>1</v>
      </c>
      <c r="Y20" s="8">
        <v>6</v>
      </c>
      <c r="Z20" s="61"/>
      <c r="AA20" s="47"/>
      <c r="AB20" s="51">
        <f>B20+D20+F20+H20+J20+L20+N20+P20+R20+T20+V20+X20</f>
        <v>12</v>
      </c>
      <c r="AC20" s="43">
        <f>C20+E20+G20+I20+K20+M20+O20+Q20+S20+U20+W20+Y20</f>
        <v>64</v>
      </c>
      <c r="AD20" s="44"/>
      <c r="AE20" s="8"/>
      <c r="AF20" s="47"/>
      <c r="AG20" s="50">
        <v>0</v>
      </c>
      <c r="AH20" s="41">
        <f t="shared" si="0"/>
        <v>64</v>
      </c>
      <c r="AI20" s="17"/>
    </row>
    <row r="21" spans="1:35" ht="12">
      <c r="A21" s="45" t="s">
        <v>31</v>
      </c>
      <c r="B21" s="58">
        <v>5</v>
      </c>
      <c r="C21" s="8">
        <v>119</v>
      </c>
      <c r="D21" s="61">
        <v>5</v>
      </c>
      <c r="E21" s="8">
        <v>116</v>
      </c>
      <c r="F21" s="61">
        <v>5</v>
      </c>
      <c r="G21" s="8">
        <v>111</v>
      </c>
      <c r="H21" s="61">
        <v>4</v>
      </c>
      <c r="I21" s="8">
        <v>102</v>
      </c>
      <c r="J21" s="61">
        <v>4</v>
      </c>
      <c r="K21" s="8">
        <v>101</v>
      </c>
      <c r="L21" s="61">
        <v>5</v>
      </c>
      <c r="M21" s="8">
        <v>102</v>
      </c>
      <c r="N21" s="61">
        <v>4</v>
      </c>
      <c r="O21" s="8">
        <v>85</v>
      </c>
      <c r="P21" s="61">
        <v>5</v>
      </c>
      <c r="Q21" s="8">
        <v>101</v>
      </c>
      <c r="R21" s="61">
        <v>4</v>
      </c>
      <c r="S21" s="8">
        <v>84</v>
      </c>
      <c r="T21" s="61"/>
      <c r="U21" s="8"/>
      <c r="V21" s="61"/>
      <c r="W21" s="8"/>
      <c r="X21" s="61"/>
      <c r="Y21" s="8"/>
      <c r="Z21" s="61"/>
      <c r="AA21" s="47"/>
      <c r="AB21" s="51">
        <f t="shared" si="1"/>
        <v>41</v>
      </c>
      <c r="AC21" s="43">
        <f t="shared" si="1"/>
        <v>921</v>
      </c>
      <c r="AD21" s="44"/>
      <c r="AE21" s="8"/>
      <c r="AF21" s="47"/>
      <c r="AG21" s="50">
        <v>0</v>
      </c>
      <c r="AH21" s="41">
        <f t="shared" si="0"/>
        <v>921</v>
      </c>
      <c r="AI21" s="17"/>
    </row>
    <row r="22" spans="1:35" ht="12">
      <c r="A22" s="45" t="s">
        <v>23</v>
      </c>
      <c r="B22" s="58">
        <v>3</v>
      </c>
      <c r="C22" s="8">
        <v>62</v>
      </c>
      <c r="D22" s="61">
        <v>2</v>
      </c>
      <c r="E22" s="8">
        <v>47</v>
      </c>
      <c r="F22" s="61">
        <v>2</v>
      </c>
      <c r="G22" s="8">
        <v>48</v>
      </c>
      <c r="H22" s="61">
        <v>3</v>
      </c>
      <c r="I22" s="8">
        <v>62</v>
      </c>
      <c r="J22" s="61">
        <v>2</v>
      </c>
      <c r="K22" s="8">
        <v>47</v>
      </c>
      <c r="L22" s="61">
        <v>2</v>
      </c>
      <c r="M22" s="8">
        <v>42</v>
      </c>
      <c r="N22" s="61">
        <v>2</v>
      </c>
      <c r="O22" s="8">
        <v>44</v>
      </c>
      <c r="P22" s="61">
        <v>3</v>
      </c>
      <c r="Q22" s="8">
        <v>61</v>
      </c>
      <c r="R22" s="61">
        <v>2</v>
      </c>
      <c r="S22" s="8">
        <v>36</v>
      </c>
      <c r="T22" s="61"/>
      <c r="U22" s="8"/>
      <c r="V22" s="61"/>
      <c r="W22" s="8"/>
      <c r="X22" s="61"/>
      <c r="Y22" s="8"/>
      <c r="Z22" s="61"/>
      <c r="AA22" s="47"/>
      <c r="AB22" s="51">
        <f t="shared" si="1"/>
        <v>21</v>
      </c>
      <c r="AC22" s="43">
        <f t="shared" si="1"/>
        <v>449</v>
      </c>
      <c r="AD22" s="44"/>
      <c r="AE22" s="8"/>
      <c r="AF22" s="47"/>
      <c r="AG22" s="50">
        <v>0</v>
      </c>
      <c r="AH22" s="41">
        <f t="shared" si="0"/>
        <v>449</v>
      </c>
      <c r="AI22" s="17"/>
    </row>
    <row r="23" spans="1:35" ht="12">
      <c r="A23" s="45" t="s">
        <v>112</v>
      </c>
      <c r="B23" s="58">
        <v>4</v>
      </c>
      <c r="C23" s="8">
        <v>104</v>
      </c>
      <c r="D23" s="61">
        <v>5</v>
      </c>
      <c r="E23" s="8">
        <v>128</v>
      </c>
      <c r="F23" s="61">
        <v>4</v>
      </c>
      <c r="G23" s="8">
        <v>100</v>
      </c>
      <c r="H23" s="61">
        <v>4</v>
      </c>
      <c r="I23" s="8">
        <v>95</v>
      </c>
      <c r="J23" s="61">
        <v>3</v>
      </c>
      <c r="K23" s="8">
        <v>75</v>
      </c>
      <c r="L23" s="61">
        <v>5</v>
      </c>
      <c r="M23" s="8">
        <v>114</v>
      </c>
      <c r="N23" s="61">
        <v>5</v>
      </c>
      <c r="O23" s="8">
        <v>116</v>
      </c>
      <c r="P23" s="61">
        <v>3</v>
      </c>
      <c r="Q23" s="8">
        <v>71</v>
      </c>
      <c r="R23" s="61">
        <v>3</v>
      </c>
      <c r="S23" s="8">
        <v>71</v>
      </c>
      <c r="T23" s="61"/>
      <c r="U23" s="8"/>
      <c r="V23" s="61"/>
      <c r="W23" s="8"/>
      <c r="X23" s="61"/>
      <c r="Y23" s="8"/>
      <c r="Z23" s="61"/>
      <c r="AA23" s="47"/>
      <c r="AB23" s="51">
        <f t="shared" si="1"/>
        <v>36</v>
      </c>
      <c r="AC23" s="43">
        <f t="shared" si="1"/>
        <v>874</v>
      </c>
      <c r="AD23" s="44"/>
      <c r="AE23" s="8"/>
      <c r="AF23" s="47"/>
      <c r="AG23" s="50">
        <v>0</v>
      </c>
      <c r="AH23" s="41">
        <f t="shared" si="0"/>
        <v>874</v>
      </c>
      <c r="AI23" s="17"/>
    </row>
    <row r="24" spans="1:35" ht="12">
      <c r="A24" s="45" t="s">
        <v>103</v>
      </c>
      <c r="B24" s="58">
        <v>3</v>
      </c>
      <c r="C24" s="8">
        <v>55</v>
      </c>
      <c r="D24" s="61">
        <v>3</v>
      </c>
      <c r="E24" s="8">
        <v>65</v>
      </c>
      <c r="F24" s="61">
        <v>3</v>
      </c>
      <c r="G24" s="8">
        <v>56</v>
      </c>
      <c r="H24" s="61">
        <v>3</v>
      </c>
      <c r="I24" s="8">
        <v>52</v>
      </c>
      <c r="J24" s="61">
        <v>3</v>
      </c>
      <c r="K24" s="8">
        <v>54</v>
      </c>
      <c r="L24" s="61">
        <v>4</v>
      </c>
      <c r="M24" s="8">
        <v>60</v>
      </c>
      <c r="N24" s="61">
        <v>3</v>
      </c>
      <c r="O24" s="8">
        <v>59</v>
      </c>
      <c r="P24" s="61">
        <v>2</v>
      </c>
      <c r="Q24" s="8">
        <v>50</v>
      </c>
      <c r="R24" s="61">
        <v>2</v>
      </c>
      <c r="S24" s="8">
        <v>40</v>
      </c>
      <c r="T24" s="61"/>
      <c r="U24" s="8"/>
      <c r="V24" s="61"/>
      <c r="W24" s="8"/>
      <c r="X24" s="61"/>
      <c r="Y24" s="8"/>
      <c r="Z24" s="61"/>
      <c r="AA24" s="47"/>
      <c r="AB24" s="51">
        <f t="shared" si="1"/>
        <v>26</v>
      </c>
      <c r="AC24" s="43">
        <f t="shared" si="1"/>
        <v>491</v>
      </c>
      <c r="AD24" s="44"/>
      <c r="AE24" s="8"/>
      <c r="AF24" s="47"/>
      <c r="AG24" s="50"/>
      <c r="AH24" s="41">
        <f t="shared" si="0"/>
        <v>491</v>
      </c>
      <c r="AI24" s="17"/>
    </row>
    <row r="25" spans="1:35" ht="12">
      <c r="A25" s="45" t="s">
        <v>25</v>
      </c>
      <c r="B25" s="58">
        <v>5</v>
      </c>
      <c r="C25" s="8">
        <v>116</v>
      </c>
      <c r="D25" s="61">
        <v>5</v>
      </c>
      <c r="E25" s="8">
        <v>111</v>
      </c>
      <c r="F25" s="61">
        <v>4</v>
      </c>
      <c r="G25" s="8">
        <v>95</v>
      </c>
      <c r="H25" s="61">
        <v>4</v>
      </c>
      <c r="I25" s="8">
        <v>89</v>
      </c>
      <c r="J25" s="61">
        <v>3</v>
      </c>
      <c r="K25" s="8">
        <v>64</v>
      </c>
      <c r="L25" s="61">
        <v>3</v>
      </c>
      <c r="M25" s="8">
        <v>72</v>
      </c>
      <c r="N25" s="61">
        <v>2</v>
      </c>
      <c r="O25" s="8">
        <v>52</v>
      </c>
      <c r="P25" s="61">
        <v>2</v>
      </c>
      <c r="Q25" s="8">
        <v>46</v>
      </c>
      <c r="R25" s="61">
        <v>2</v>
      </c>
      <c r="S25" s="8">
        <v>45</v>
      </c>
      <c r="T25" s="61"/>
      <c r="U25" s="8"/>
      <c r="V25" s="61"/>
      <c r="W25" s="8"/>
      <c r="X25" s="61"/>
      <c r="Y25" s="8"/>
      <c r="Z25" s="61"/>
      <c r="AA25" s="47"/>
      <c r="AB25" s="51">
        <f t="shared" si="1"/>
        <v>30</v>
      </c>
      <c r="AC25" s="43">
        <f t="shared" si="1"/>
        <v>690</v>
      </c>
      <c r="AD25" s="44"/>
      <c r="AE25" s="8"/>
      <c r="AF25" s="47"/>
      <c r="AG25" s="50">
        <v>0</v>
      </c>
      <c r="AH25" s="41">
        <f t="shared" si="0"/>
        <v>690</v>
      </c>
      <c r="AI25" s="17"/>
    </row>
    <row r="26" spans="1:35" ht="12">
      <c r="A26" s="46" t="s">
        <v>27</v>
      </c>
      <c r="B26" s="52">
        <f>SUM(B5:B25)</f>
        <v>56</v>
      </c>
      <c r="C26" s="52">
        <f aca="true" t="shared" si="2" ref="C26:AH26">SUM(C5:C25)</f>
        <v>1164</v>
      </c>
      <c r="D26" s="52">
        <f t="shared" si="2"/>
        <v>62</v>
      </c>
      <c r="E26" s="52">
        <f t="shared" si="2"/>
        <v>1192</v>
      </c>
      <c r="F26" s="52">
        <f t="shared" si="2"/>
        <v>58</v>
      </c>
      <c r="G26" s="52">
        <f t="shared" si="2"/>
        <v>1102</v>
      </c>
      <c r="H26" s="52">
        <f t="shared" si="2"/>
        <v>58</v>
      </c>
      <c r="I26" s="52">
        <f t="shared" si="2"/>
        <v>1079</v>
      </c>
      <c r="J26" s="52">
        <f t="shared" si="2"/>
        <v>52</v>
      </c>
      <c r="K26" s="52">
        <f t="shared" si="2"/>
        <v>1005</v>
      </c>
      <c r="L26" s="52">
        <f t="shared" si="2"/>
        <v>62</v>
      </c>
      <c r="M26" s="52">
        <f t="shared" si="2"/>
        <v>1089</v>
      </c>
      <c r="N26" s="52">
        <f t="shared" si="2"/>
        <v>52</v>
      </c>
      <c r="O26" s="52">
        <f t="shared" si="2"/>
        <v>974</v>
      </c>
      <c r="P26" s="52">
        <f t="shared" si="2"/>
        <v>55</v>
      </c>
      <c r="Q26" s="52">
        <f t="shared" si="2"/>
        <v>976</v>
      </c>
      <c r="R26" s="52">
        <f t="shared" si="2"/>
        <v>49</v>
      </c>
      <c r="S26" s="52">
        <f t="shared" si="2"/>
        <v>929</v>
      </c>
      <c r="T26" s="52">
        <f t="shared" si="2"/>
        <v>2</v>
      </c>
      <c r="U26" s="52">
        <f t="shared" si="2"/>
        <v>7</v>
      </c>
      <c r="V26" s="52">
        <f t="shared" si="2"/>
        <v>1</v>
      </c>
      <c r="W26" s="52">
        <f t="shared" si="2"/>
        <v>3</v>
      </c>
      <c r="X26" s="52">
        <f t="shared" si="2"/>
        <v>3</v>
      </c>
      <c r="Y26" s="52">
        <f t="shared" si="2"/>
        <v>19</v>
      </c>
      <c r="Z26" s="52">
        <f t="shared" si="2"/>
        <v>0</v>
      </c>
      <c r="AA26" s="52">
        <f t="shared" si="2"/>
        <v>0</v>
      </c>
      <c r="AB26" s="52">
        <f t="shared" si="2"/>
        <v>510</v>
      </c>
      <c r="AC26" s="52">
        <f t="shared" si="2"/>
        <v>9539</v>
      </c>
      <c r="AD26" s="52">
        <f t="shared" si="2"/>
        <v>784</v>
      </c>
      <c r="AE26" s="52">
        <f t="shared" si="2"/>
        <v>795</v>
      </c>
      <c r="AF26" s="52">
        <f t="shared" si="2"/>
        <v>693</v>
      </c>
      <c r="AG26" s="52">
        <f t="shared" si="2"/>
        <v>2272</v>
      </c>
      <c r="AH26" s="52">
        <f t="shared" si="2"/>
        <v>11811</v>
      </c>
      <c r="AI26" s="17"/>
    </row>
    <row r="27" spans="1:35" ht="12">
      <c r="A27" s="68" t="s">
        <v>87</v>
      </c>
      <c r="B27" s="53"/>
      <c r="C27" s="19"/>
      <c r="D27" s="53"/>
      <c r="E27" s="19"/>
      <c r="F27" s="53"/>
      <c r="G27" s="19"/>
      <c r="H27" s="53"/>
      <c r="I27" s="19"/>
      <c r="J27" s="53"/>
      <c r="K27" s="19"/>
      <c r="L27" s="53"/>
      <c r="M27" s="19"/>
      <c r="N27" s="53"/>
      <c r="O27" s="19"/>
      <c r="P27" s="53"/>
      <c r="Q27" s="19"/>
      <c r="R27" s="53"/>
      <c r="S27" s="19"/>
      <c r="T27" s="53"/>
      <c r="U27" s="19"/>
      <c r="V27" s="53"/>
      <c r="W27" s="19"/>
      <c r="X27" s="53"/>
      <c r="Y27" s="19"/>
      <c r="Z27" s="53"/>
      <c r="AA27" s="19"/>
      <c r="AB27" s="53"/>
      <c r="AC27" s="19"/>
      <c r="AD27" s="19"/>
      <c r="AE27" s="19"/>
      <c r="AF27" s="19"/>
      <c r="AG27" s="19"/>
      <c r="AH27" s="19"/>
      <c r="AI27" s="17"/>
    </row>
    <row r="28" spans="4:35" ht="12">
      <c r="D28" s="57"/>
      <c r="E28" s="17"/>
      <c r="F28" s="57"/>
      <c r="G28" s="17"/>
      <c r="H28" s="57"/>
      <c r="I28" s="17"/>
      <c r="J28" s="57"/>
      <c r="K28" s="17"/>
      <c r="L28" s="57"/>
      <c r="M28" s="17"/>
      <c r="N28" s="57"/>
      <c r="O28" s="17"/>
      <c r="P28" s="57"/>
      <c r="Q28" s="17"/>
      <c r="R28" s="57"/>
      <c r="S28" s="17"/>
      <c r="T28" s="57"/>
      <c r="U28" s="17"/>
      <c r="V28" s="57"/>
      <c r="W28" s="17"/>
      <c r="X28" s="57"/>
      <c r="Y28" s="17"/>
      <c r="Z28" s="57"/>
      <c r="AA28" s="17"/>
      <c r="AB28" s="54"/>
      <c r="AC28" s="18"/>
      <c r="AF28" s="17"/>
      <c r="AG28" s="18"/>
      <c r="AH28" s="19"/>
      <c r="AI28" s="17"/>
    </row>
    <row r="29" spans="1:35" ht="33.75" customHeight="1">
      <c r="A29" s="137" t="s">
        <v>73</v>
      </c>
      <c r="B29" s="139" t="s">
        <v>0</v>
      </c>
      <c r="C29" s="133"/>
      <c r="D29" s="133" t="s">
        <v>1</v>
      </c>
      <c r="E29" s="133"/>
      <c r="F29" s="133" t="s">
        <v>2</v>
      </c>
      <c r="G29" s="133"/>
      <c r="H29" s="133" t="s">
        <v>3</v>
      </c>
      <c r="I29" s="133"/>
      <c r="J29" s="133" t="s">
        <v>4</v>
      </c>
      <c r="K29" s="133"/>
      <c r="L29" s="133" t="s">
        <v>5</v>
      </c>
      <c r="M29" s="133"/>
      <c r="N29" s="133" t="s">
        <v>6</v>
      </c>
      <c r="O29" s="133"/>
      <c r="P29" s="133" t="s">
        <v>7</v>
      </c>
      <c r="Q29" s="133"/>
      <c r="R29" s="133" t="s">
        <v>8</v>
      </c>
      <c r="S29" s="133"/>
      <c r="T29" s="134" t="s">
        <v>78</v>
      </c>
      <c r="U29" s="134"/>
      <c r="V29" s="128" t="s">
        <v>79</v>
      </c>
      <c r="W29" s="128"/>
      <c r="X29" s="128" t="s">
        <v>80</v>
      </c>
      <c r="Y29" s="128"/>
      <c r="Z29" s="129" t="s">
        <v>81</v>
      </c>
      <c r="AA29" s="130"/>
      <c r="AB29" s="131" t="s">
        <v>77</v>
      </c>
      <c r="AC29" s="132"/>
      <c r="AD29" s="120" t="s">
        <v>15</v>
      </c>
      <c r="AE29" s="119" t="s">
        <v>16</v>
      </c>
      <c r="AF29" s="48" t="s">
        <v>17</v>
      </c>
      <c r="AG29" s="49" t="s">
        <v>82</v>
      </c>
      <c r="AH29" s="40" t="s">
        <v>27</v>
      </c>
      <c r="AI29" s="17"/>
    </row>
    <row r="30" spans="1:35" ht="12.75" customHeight="1">
      <c r="A30" s="138"/>
      <c r="B30" s="65" t="s">
        <v>75</v>
      </c>
      <c r="C30" s="117" t="s">
        <v>76</v>
      </c>
      <c r="D30" s="55" t="s">
        <v>75</v>
      </c>
      <c r="E30" s="117" t="s">
        <v>76</v>
      </c>
      <c r="F30" s="55" t="s">
        <v>75</v>
      </c>
      <c r="G30" s="117" t="s">
        <v>76</v>
      </c>
      <c r="H30" s="55" t="s">
        <v>75</v>
      </c>
      <c r="I30" s="117" t="s">
        <v>76</v>
      </c>
      <c r="J30" s="55" t="s">
        <v>75</v>
      </c>
      <c r="K30" s="117" t="s">
        <v>76</v>
      </c>
      <c r="L30" s="55" t="s">
        <v>75</v>
      </c>
      <c r="M30" s="117" t="s">
        <v>76</v>
      </c>
      <c r="N30" s="55" t="s">
        <v>75</v>
      </c>
      <c r="O30" s="117" t="s">
        <v>76</v>
      </c>
      <c r="P30" s="55" t="s">
        <v>75</v>
      </c>
      <c r="Q30" s="117" t="s">
        <v>76</v>
      </c>
      <c r="R30" s="55" t="s">
        <v>75</v>
      </c>
      <c r="S30" s="117" t="s">
        <v>76</v>
      </c>
      <c r="T30" s="55" t="s">
        <v>75</v>
      </c>
      <c r="U30" s="117" t="s">
        <v>76</v>
      </c>
      <c r="V30" s="55" t="s">
        <v>75</v>
      </c>
      <c r="W30" s="117" t="s">
        <v>76</v>
      </c>
      <c r="X30" s="55" t="s">
        <v>75</v>
      </c>
      <c r="Y30" s="117" t="s">
        <v>76</v>
      </c>
      <c r="Z30" s="55" t="s">
        <v>75</v>
      </c>
      <c r="AA30" s="39" t="s">
        <v>76</v>
      </c>
      <c r="AB30" s="51" t="s">
        <v>75</v>
      </c>
      <c r="AC30" s="43" t="s">
        <v>76</v>
      </c>
      <c r="AD30" s="63" t="s">
        <v>76</v>
      </c>
      <c r="AE30" s="117" t="s">
        <v>76</v>
      </c>
      <c r="AF30" s="39" t="s">
        <v>76</v>
      </c>
      <c r="AG30" s="50" t="s">
        <v>76</v>
      </c>
      <c r="AH30" s="41" t="s">
        <v>76</v>
      </c>
      <c r="AI30" s="17"/>
    </row>
    <row r="31" spans="1:35" ht="12">
      <c r="A31" s="67" t="s">
        <v>86</v>
      </c>
      <c r="B31" s="66" t="s">
        <v>114</v>
      </c>
      <c r="C31" s="38" t="s">
        <v>114</v>
      </c>
      <c r="D31" s="59" t="s">
        <v>114</v>
      </c>
      <c r="E31" s="38" t="s">
        <v>114</v>
      </c>
      <c r="F31" s="59" t="s">
        <v>114</v>
      </c>
      <c r="G31" s="38" t="s">
        <v>114</v>
      </c>
      <c r="H31" s="59" t="s">
        <v>114</v>
      </c>
      <c r="I31" s="38" t="s">
        <v>114</v>
      </c>
      <c r="J31" s="59" t="s">
        <v>114</v>
      </c>
      <c r="K31" s="38" t="s">
        <v>114</v>
      </c>
      <c r="L31" s="59" t="s">
        <v>114</v>
      </c>
      <c r="M31" s="38" t="s">
        <v>114</v>
      </c>
      <c r="N31" s="59">
        <v>1</v>
      </c>
      <c r="O31" s="38">
        <v>7</v>
      </c>
      <c r="P31" s="59">
        <v>1</v>
      </c>
      <c r="Q31" s="38">
        <v>6</v>
      </c>
      <c r="R31" s="59">
        <v>1</v>
      </c>
      <c r="S31" s="38">
        <v>37</v>
      </c>
      <c r="T31" s="59"/>
      <c r="U31" s="38"/>
      <c r="V31" s="59"/>
      <c r="W31" s="38"/>
      <c r="X31" s="59"/>
      <c r="Y31" s="38"/>
      <c r="Z31" s="59"/>
      <c r="AA31" s="62"/>
      <c r="AB31" s="125">
        <v>3</v>
      </c>
      <c r="AC31" s="74">
        <v>46</v>
      </c>
      <c r="AD31" s="64">
        <v>143</v>
      </c>
      <c r="AE31" s="38">
        <v>160</v>
      </c>
      <c r="AF31" s="62">
        <v>152</v>
      </c>
      <c r="AG31" s="75">
        <v>459</v>
      </c>
      <c r="AH31" s="42">
        <v>505</v>
      </c>
      <c r="AI31" s="17"/>
    </row>
    <row r="32" spans="1:35" ht="12">
      <c r="A32" s="1" t="s">
        <v>88</v>
      </c>
      <c r="B32" s="60"/>
      <c r="C32" s="35"/>
      <c r="D32" s="60"/>
      <c r="E32" s="35"/>
      <c r="F32" s="60"/>
      <c r="G32" s="35"/>
      <c r="H32" s="60"/>
      <c r="I32" s="35"/>
      <c r="J32" s="60"/>
      <c r="K32" s="35"/>
      <c r="L32" s="60"/>
      <c r="M32" s="35"/>
      <c r="N32" s="60"/>
      <c r="O32" s="35"/>
      <c r="P32" s="60"/>
      <c r="Q32" s="35"/>
      <c r="R32" s="60"/>
      <c r="S32" s="35"/>
      <c r="T32" s="60"/>
      <c r="U32" s="35"/>
      <c r="V32" s="60"/>
      <c r="W32" s="35"/>
      <c r="X32" s="60"/>
      <c r="Y32" s="35"/>
      <c r="Z32" s="60"/>
      <c r="AA32" s="35"/>
      <c r="AB32" s="56"/>
      <c r="AC32" s="36"/>
      <c r="AD32" s="35"/>
      <c r="AE32" s="35"/>
      <c r="AF32" s="35"/>
      <c r="AG32" s="36"/>
      <c r="AH32" s="37"/>
      <c r="AI32" s="17"/>
    </row>
    <row r="33" spans="1:35" ht="12">
      <c r="A33" s="34"/>
      <c r="B33" s="60"/>
      <c r="C33" s="35"/>
      <c r="D33" s="60"/>
      <c r="E33" s="35"/>
      <c r="F33" s="60"/>
      <c r="G33" s="35"/>
      <c r="H33" s="60"/>
      <c r="I33" s="35"/>
      <c r="J33" s="60"/>
      <c r="K33" s="35"/>
      <c r="L33" s="60"/>
      <c r="M33" s="35"/>
      <c r="N33" s="60"/>
      <c r="O33" s="35"/>
      <c r="P33" s="60"/>
      <c r="Q33" s="35"/>
      <c r="R33" s="60"/>
      <c r="S33" s="35"/>
      <c r="T33" s="60"/>
      <c r="U33" s="35"/>
      <c r="V33" s="60"/>
      <c r="W33" s="35"/>
      <c r="X33" s="60"/>
      <c r="Y33" s="35"/>
      <c r="Z33" s="60"/>
      <c r="AA33" s="35"/>
      <c r="AB33" s="56"/>
      <c r="AC33" s="36"/>
      <c r="AD33" s="35"/>
      <c r="AE33" s="35"/>
      <c r="AF33" s="35"/>
      <c r="AG33" s="36"/>
      <c r="AH33" s="37"/>
      <c r="AI33" s="17"/>
    </row>
    <row r="34" spans="1:35" s="16" customFormat="1" ht="12">
      <c r="A34" s="71" t="s">
        <v>89</v>
      </c>
      <c r="B34" s="70">
        <f>B26</f>
        <v>56</v>
      </c>
      <c r="C34" s="70">
        <f aca="true" t="shared" si="3" ref="C34:M34">C26</f>
        <v>1164</v>
      </c>
      <c r="D34" s="70">
        <f t="shared" si="3"/>
        <v>62</v>
      </c>
      <c r="E34" s="70">
        <f t="shared" si="3"/>
        <v>1192</v>
      </c>
      <c r="F34" s="70">
        <f t="shared" si="3"/>
        <v>58</v>
      </c>
      <c r="G34" s="70">
        <f t="shared" si="3"/>
        <v>1102</v>
      </c>
      <c r="H34" s="70">
        <f t="shared" si="3"/>
        <v>58</v>
      </c>
      <c r="I34" s="70">
        <f t="shared" si="3"/>
        <v>1079</v>
      </c>
      <c r="J34" s="70">
        <f t="shared" si="3"/>
        <v>52</v>
      </c>
      <c r="K34" s="70">
        <f t="shared" si="3"/>
        <v>1005</v>
      </c>
      <c r="L34" s="70">
        <f t="shared" si="3"/>
        <v>62</v>
      </c>
      <c r="M34" s="70">
        <f t="shared" si="3"/>
        <v>1089</v>
      </c>
      <c r="N34" s="69">
        <f>N31+N26</f>
        <v>53</v>
      </c>
      <c r="O34" s="69">
        <f aca="true" t="shared" si="4" ref="O34:AH34">O31+O26</f>
        <v>981</v>
      </c>
      <c r="P34" s="69">
        <f t="shared" si="4"/>
        <v>56</v>
      </c>
      <c r="Q34" s="69">
        <f t="shared" si="4"/>
        <v>982</v>
      </c>
      <c r="R34" s="69">
        <f t="shared" si="4"/>
        <v>50</v>
      </c>
      <c r="S34" s="69">
        <f t="shared" si="4"/>
        <v>966</v>
      </c>
      <c r="T34" s="69">
        <f t="shared" si="4"/>
        <v>2</v>
      </c>
      <c r="U34" s="69">
        <f t="shared" si="4"/>
        <v>7</v>
      </c>
      <c r="V34" s="69">
        <f t="shared" si="4"/>
        <v>1</v>
      </c>
      <c r="W34" s="69">
        <f t="shared" si="4"/>
        <v>3</v>
      </c>
      <c r="X34" s="69">
        <f t="shared" si="4"/>
        <v>3</v>
      </c>
      <c r="Y34" s="69">
        <f t="shared" si="4"/>
        <v>19</v>
      </c>
      <c r="Z34" s="69">
        <f t="shared" si="4"/>
        <v>0</v>
      </c>
      <c r="AA34" s="69">
        <f t="shared" si="4"/>
        <v>0</v>
      </c>
      <c r="AB34" s="69">
        <f t="shared" si="4"/>
        <v>513</v>
      </c>
      <c r="AC34" s="69">
        <f t="shared" si="4"/>
        <v>9585</v>
      </c>
      <c r="AD34" s="69">
        <f t="shared" si="4"/>
        <v>927</v>
      </c>
      <c r="AE34" s="69">
        <f t="shared" si="4"/>
        <v>955</v>
      </c>
      <c r="AF34" s="69">
        <f t="shared" si="4"/>
        <v>845</v>
      </c>
      <c r="AG34" s="69">
        <f t="shared" si="4"/>
        <v>2731</v>
      </c>
      <c r="AH34" s="69">
        <f t="shared" si="4"/>
        <v>12316</v>
      </c>
      <c r="AI34" s="18"/>
    </row>
    <row r="35" spans="4:35" ht="12">
      <c r="D35" s="57"/>
      <c r="E35" s="17"/>
      <c r="F35" s="57"/>
      <c r="G35" s="17"/>
      <c r="H35" s="57"/>
      <c r="I35" s="17"/>
      <c r="J35" s="57"/>
      <c r="K35" s="17"/>
      <c r="L35" s="57"/>
      <c r="M35" s="17"/>
      <c r="N35" s="57"/>
      <c r="O35" s="17"/>
      <c r="P35" s="57"/>
      <c r="Q35" s="17"/>
      <c r="R35" s="57"/>
      <c r="S35" s="17"/>
      <c r="T35" s="57"/>
      <c r="U35" s="17"/>
      <c r="V35" s="57"/>
      <c r="W35" s="17"/>
      <c r="X35" s="57"/>
      <c r="Y35" s="17"/>
      <c r="Z35" s="57"/>
      <c r="AA35" s="17"/>
      <c r="AB35" s="54"/>
      <c r="AC35" s="18"/>
      <c r="AF35" s="17"/>
      <c r="AG35" s="18"/>
      <c r="AH35" s="19"/>
      <c r="AI35" s="17"/>
    </row>
    <row r="36" spans="1:35" ht="12">
      <c r="A36" s="32" t="s">
        <v>72</v>
      </c>
      <c r="D36" s="57"/>
      <c r="E36" s="17"/>
      <c r="F36" s="57"/>
      <c r="G36" s="17"/>
      <c r="H36" s="57"/>
      <c r="I36" s="17"/>
      <c r="J36" s="57"/>
      <c r="K36" s="17"/>
      <c r="L36" s="57"/>
      <c r="M36" s="17"/>
      <c r="N36" s="57"/>
      <c r="O36" s="17"/>
      <c r="P36" s="57"/>
      <c r="Q36" s="17"/>
      <c r="R36" s="57"/>
      <c r="S36" s="17"/>
      <c r="T36" s="57"/>
      <c r="U36" s="17"/>
      <c r="V36" s="57"/>
      <c r="W36" s="17"/>
      <c r="X36" s="57"/>
      <c r="Y36" s="17"/>
      <c r="Z36" s="57"/>
      <c r="AA36" s="17"/>
      <c r="AB36" s="54"/>
      <c r="AC36" s="18"/>
      <c r="AF36" s="17"/>
      <c r="AG36" s="18"/>
      <c r="AH36" s="19"/>
      <c r="AI36" s="17"/>
    </row>
    <row r="37" spans="1:35" ht="45.75" customHeight="1">
      <c r="A37" s="135" t="s">
        <v>73</v>
      </c>
      <c r="B37" s="139" t="s">
        <v>0</v>
      </c>
      <c r="C37" s="133"/>
      <c r="D37" s="133" t="s">
        <v>1</v>
      </c>
      <c r="E37" s="133"/>
      <c r="F37" s="133" t="s">
        <v>2</v>
      </c>
      <c r="G37" s="133"/>
      <c r="H37" s="133" t="s">
        <v>3</v>
      </c>
      <c r="I37" s="133"/>
      <c r="J37" s="133" t="s">
        <v>4</v>
      </c>
      <c r="K37" s="133"/>
      <c r="L37" s="133" t="s">
        <v>5</v>
      </c>
      <c r="M37" s="133"/>
      <c r="N37" s="133" t="s">
        <v>6</v>
      </c>
      <c r="O37" s="133"/>
      <c r="P37" s="133" t="s">
        <v>7</v>
      </c>
      <c r="Q37" s="133"/>
      <c r="R37" s="133" t="s">
        <v>8</v>
      </c>
      <c r="S37" s="133"/>
      <c r="T37" s="134" t="s">
        <v>78</v>
      </c>
      <c r="U37" s="134"/>
      <c r="V37" s="128" t="s">
        <v>79</v>
      </c>
      <c r="W37" s="128"/>
      <c r="X37" s="128" t="s">
        <v>80</v>
      </c>
      <c r="Y37" s="128"/>
      <c r="Z37" s="129" t="s">
        <v>81</v>
      </c>
      <c r="AA37" s="130"/>
      <c r="AB37" s="131" t="s">
        <v>77</v>
      </c>
      <c r="AC37" s="132"/>
      <c r="AD37" s="120" t="s">
        <v>15</v>
      </c>
      <c r="AE37" s="119" t="s">
        <v>16</v>
      </c>
      <c r="AF37" s="48" t="s">
        <v>17</v>
      </c>
      <c r="AG37" s="49" t="s">
        <v>82</v>
      </c>
      <c r="AH37" s="40" t="s">
        <v>27</v>
      </c>
      <c r="AI37" s="17"/>
    </row>
    <row r="38" spans="1:34" ht="12" hidden="1">
      <c r="A38" s="136"/>
      <c r="B38" s="65" t="s">
        <v>75</v>
      </c>
      <c r="C38" s="117" t="s">
        <v>76</v>
      </c>
      <c r="D38" s="55" t="s">
        <v>75</v>
      </c>
      <c r="E38" s="117" t="s">
        <v>76</v>
      </c>
      <c r="F38" s="55" t="s">
        <v>75</v>
      </c>
      <c r="G38" s="117" t="s">
        <v>76</v>
      </c>
      <c r="H38" s="55" t="s">
        <v>75</v>
      </c>
      <c r="I38" s="117" t="s">
        <v>76</v>
      </c>
      <c r="J38" s="55" t="s">
        <v>75</v>
      </c>
      <c r="K38" s="117" t="s">
        <v>76</v>
      </c>
      <c r="L38" s="55" t="s">
        <v>75</v>
      </c>
      <c r="M38" s="117" t="s">
        <v>76</v>
      </c>
      <c r="N38" s="55" t="s">
        <v>75</v>
      </c>
      <c r="O38" s="117" t="s">
        <v>76</v>
      </c>
      <c r="P38" s="55" t="s">
        <v>75</v>
      </c>
      <c r="Q38" s="117" t="s">
        <v>76</v>
      </c>
      <c r="R38" s="55" t="s">
        <v>75</v>
      </c>
      <c r="S38" s="117" t="s">
        <v>76</v>
      </c>
      <c r="T38" s="55" t="s">
        <v>75</v>
      </c>
      <c r="U38" s="117" t="s">
        <v>76</v>
      </c>
      <c r="V38" s="55" t="s">
        <v>75</v>
      </c>
      <c r="W38" s="117" t="s">
        <v>76</v>
      </c>
      <c r="X38" s="55" t="s">
        <v>75</v>
      </c>
      <c r="Y38" s="117" t="s">
        <v>76</v>
      </c>
      <c r="Z38" s="55" t="s">
        <v>75</v>
      </c>
      <c r="AA38" s="39" t="s">
        <v>76</v>
      </c>
      <c r="AB38" s="51" t="s">
        <v>75</v>
      </c>
      <c r="AC38" s="43" t="s">
        <v>76</v>
      </c>
      <c r="AD38" s="63" t="s">
        <v>76</v>
      </c>
      <c r="AE38" s="117" t="s">
        <v>76</v>
      </c>
      <c r="AF38" s="39" t="s">
        <v>76</v>
      </c>
      <c r="AG38" s="50" t="s">
        <v>76</v>
      </c>
      <c r="AH38" s="41" t="s">
        <v>76</v>
      </c>
    </row>
    <row r="39" spans="1:34" ht="12">
      <c r="A39" s="81" t="s">
        <v>12</v>
      </c>
      <c r="B39" s="79">
        <v>5</v>
      </c>
      <c r="C39" s="8">
        <v>82</v>
      </c>
      <c r="D39" s="61">
        <v>3</v>
      </c>
      <c r="E39" s="8">
        <v>54</v>
      </c>
      <c r="F39" s="61">
        <v>3</v>
      </c>
      <c r="G39" s="8">
        <v>55</v>
      </c>
      <c r="H39" s="61">
        <v>3</v>
      </c>
      <c r="I39" s="8">
        <v>58</v>
      </c>
      <c r="J39" s="61">
        <v>2</v>
      </c>
      <c r="K39" s="8">
        <v>37</v>
      </c>
      <c r="L39" s="61">
        <v>2</v>
      </c>
      <c r="M39" s="8">
        <v>39</v>
      </c>
      <c r="N39" s="61">
        <v>2</v>
      </c>
      <c r="O39" s="8">
        <v>39</v>
      </c>
      <c r="P39" s="61">
        <v>2</v>
      </c>
      <c r="Q39" s="8">
        <v>36</v>
      </c>
      <c r="R39" s="61">
        <v>1</v>
      </c>
      <c r="S39" s="8">
        <v>19</v>
      </c>
      <c r="T39" s="61"/>
      <c r="U39" s="8"/>
      <c r="V39" s="61"/>
      <c r="W39" s="8"/>
      <c r="X39" s="61"/>
      <c r="Y39" s="8"/>
      <c r="Z39" s="61"/>
      <c r="AA39" s="47"/>
      <c r="AB39" s="51">
        <f aca="true" t="shared" si="5" ref="AB39:AC45">B39+D39+F39+H39+J39+L39+N39+P39+R39</f>
        <v>23</v>
      </c>
      <c r="AC39" s="43">
        <f t="shared" si="5"/>
        <v>419</v>
      </c>
      <c r="AD39" s="77" t="s">
        <v>114</v>
      </c>
      <c r="AE39" s="8" t="s">
        <v>114</v>
      </c>
      <c r="AF39" s="47" t="s">
        <v>114</v>
      </c>
      <c r="AG39" s="50" t="s">
        <v>114</v>
      </c>
      <c r="AH39" s="41">
        <f>AC39</f>
        <v>419</v>
      </c>
    </row>
    <row r="40" spans="1:34" ht="12">
      <c r="A40" s="81" t="s">
        <v>33</v>
      </c>
      <c r="B40" s="79">
        <v>2</v>
      </c>
      <c r="C40" s="8">
        <v>48</v>
      </c>
      <c r="D40" s="61">
        <v>2</v>
      </c>
      <c r="E40" s="8">
        <v>49</v>
      </c>
      <c r="F40" s="61">
        <v>2</v>
      </c>
      <c r="G40" s="8">
        <v>47</v>
      </c>
      <c r="H40" s="61">
        <v>2</v>
      </c>
      <c r="I40" s="8">
        <v>47</v>
      </c>
      <c r="J40" s="61">
        <v>2</v>
      </c>
      <c r="K40" s="8">
        <v>44</v>
      </c>
      <c r="L40" s="61">
        <v>3</v>
      </c>
      <c r="M40" s="8">
        <v>49</v>
      </c>
      <c r="N40" s="61">
        <v>3</v>
      </c>
      <c r="O40" s="8">
        <v>48</v>
      </c>
      <c r="P40" s="61">
        <v>2</v>
      </c>
      <c r="Q40" s="8">
        <v>46</v>
      </c>
      <c r="R40" s="61">
        <v>3</v>
      </c>
      <c r="S40" s="8">
        <v>49</v>
      </c>
      <c r="T40" s="61"/>
      <c r="U40" s="8"/>
      <c r="V40" s="61"/>
      <c r="W40" s="8"/>
      <c r="X40" s="61"/>
      <c r="Y40" s="8">
        <v>1</v>
      </c>
      <c r="Z40" s="61"/>
      <c r="AA40" s="47"/>
      <c r="AB40" s="51">
        <f t="shared" si="5"/>
        <v>21</v>
      </c>
      <c r="AC40" s="43">
        <f>C40+E40+G40+I40+K40+M40+O40+Q40+S40+Y40</f>
        <v>428</v>
      </c>
      <c r="AD40" s="77" t="s">
        <v>114</v>
      </c>
      <c r="AE40" s="8" t="s">
        <v>114</v>
      </c>
      <c r="AF40" s="47" t="s">
        <v>114</v>
      </c>
      <c r="AG40" s="50" t="s">
        <v>114</v>
      </c>
      <c r="AH40" s="41">
        <f>AC40</f>
        <v>428</v>
      </c>
    </row>
    <row r="41" spans="1:34" ht="12">
      <c r="A41" s="81" t="s">
        <v>11</v>
      </c>
      <c r="B41" s="79">
        <v>1</v>
      </c>
      <c r="C41" s="8">
        <v>5</v>
      </c>
      <c r="D41" s="61">
        <v>1</v>
      </c>
      <c r="E41" s="8">
        <v>4</v>
      </c>
      <c r="F41" s="61">
        <v>1</v>
      </c>
      <c r="G41" s="8">
        <v>7</v>
      </c>
      <c r="H41" s="61">
        <v>1</v>
      </c>
      <c r="I41" s="8">
        <v>6</v>
      </c>
      <c r="J41" s="61">
        <v>1</v>
      </c>
      <c r="K41" s="8">
        <v>6</v>
      </c>
      <c r="L41" s="61">
        <v>1</v>
      </c>
      <c r="M41" s="8">
        <v>10</v>
      </c>
      <c r="N41" s="61">
        <v>1</v>
      </c>
      <c r="O41" s="8">
        <v>5</v>
      </c>
      <c r="P41" s="61">
        <v>1</v>
      </c>
      <c r="Q41" s="8">
        <v>6</v>
      </c>
      <c r="R41" s="61">
        <v>1</v>
      </c>
      <c r="S41" s="8">
        <v>3</v>
      </c>
      <c r="T41" s="61"/>
      <c r="U41" s="8"/>
      <c r="V41" s="61"/>
      <c r="W41" s="8"/>
      <c r="X41" s="61"/>
      <c r="Y41" s="8"/>
      <c r="Z41" s="61"/>
      <c r="AA41" s="47"/>
      <c r="AB41" s="51">
        <f t="shared" si="5"/>
        <v>9</v>
      </c>
      <c r="AC41" s="43">
        <f t="shared" si="5"/>
        <v>52</v>
      </c>
      <c r="AD41" s="77" t="s">
        <v>114</v>
      </c>
      <c r="AE41" s="8" t="s">
        <v>114</v>
      </c>
      <c r="AF41" s="47" t="s">
        <v>114</v>
      </c>
      <c r="AG41" s="50" t="s">
        <v>114</v>
      </c>
      <c r="AH41" s="41">
        <f>AC41</f>
        <v>52</v>
      </c>
    </row>
    <row r="42" spans="1:34" ht="12">
      <c r="A42" s="81" t="s">
        <v>32</v>
      </c>
      <c r="B42" s="79">
        <v>1</v>
      </c>
      <c r="C42" s="8">
        <v>19</v>
      </c>
      <c r="D42" s="61">
        <v>1</v>
      </c>
      <c r="E42" s="8">
        <v>14</v>
      </c>
      <c r="F42" s="61">
        <v>1</v>
      </c>
      <c r="G42" s="8">
        <v>18</v>
      </c>
      <c r="H42" s="61">
        <v>1</v>
      </c>
      <c r="I42" s="8">
        <v>10</v>
      </c>
      <c r="J42" s="61">
        <v>1</v>
      </c>
      <c r="K42" s="8">
        <v>9</v>
      </c>
      <c r="L42" s="61"/>
      <c r="M42" s="8"/>
      <c r="N42" s="61"/>
      <c r="O42" s="8"/>
      <c r="P42" s="61"/>
      <c r="Q42" s="8"/>
      <c r="R42" s="61"/>
      <c r="S42" s="8"/>
      <c r="T42" s="61"/>
      <c r="U42" s="8"/>
      <c r="V42" s="61"/>
      <c r="W42" s="8"/>
      <c r="X42" s="61"/>
      <c r="Y42" s="8"/>
      <c r="Z42" s="61"/>
      <c r="AA42" s="47"/>
      <c r="AB42" s="51">
        <f t="shared" si="5"/>
        <v>5</v>
      </c>
      <c r="AC42" s="43">
        <f t="shared" si="5"/>
        <v>70</v>
      </c>
      <c r="AD42" s="77" t="s">
        <v>114</v>
      </c>
      <c r="AE42" s="8" t="s">
        <v>114</v>
      </c>
      <c r="AF42" s="47" t="s">
        <v>114</v>
      </c>
      <c r="AG42" s="50" t="s">
        <v>114</v>
      </c>
      <c r="AH42" s="41">
        <f>AC42</f>
        <v>70</v>
      </c>
    </row>
    <row r="43" spans="1:34" ht="12">
      <c r="A43" s="81" t="s">
        <v>10</v>
      </c>
      <c r="B43" s="79">
        <v>1</v>
      </c>
      <c r="C43" s="8">
        <v>5</v>
      </c>
      <c r="D43" s="61"/>
      <c r="E43" s="8">
        <v>3</v>
      </c>
      <c r="F43" s="61">
        <v>1</v>
      </c>
      <c r="G43" s="8">
        <v>4</v>
      </c>
      <c r="H43" s="61"/>
      <c r="I43" s="8">
        <v>2</v>
      </c>
      <c r="J43" s="61">
        <v>1</v>
      </c>
      <c r="K43" s="8">
        <v>5</v>
      </c>
      <c r="L43" s="61">
        <v>1</v>
      </c>
      <c r="M43" s="8">
        <v>4</v>
      </c>
      <c r="N43" s="61">
        <v>1</v>
      </c>
      <c r="O43" s="8">
        <v>5</v>
      </c>
      <c r="P43" s="61"/>
      <c r="Q43" s="8">
        <v>2</v>
      </c>
      <c r="R43" s="61">
        <v>1</v>
      </c>
      <c r="S43" s="8">
        <v>2</v>
      </c>
      <c r="T43" s="61"/>
      <c r="U43" s="8"/>
      <c r="V43" s="61"/>
      <c r="W43" s="8"/>
      <c r="X43" s="61"/>
      <c r="Y43" s="8"/>
      <c r="Z43" s="61"/>
      <c r="AA43" s="47"/>
      <c r="AB43" s="51">
        <f t="shared" si="5"/>
        <v>6</v>
      </c>
      <c r="AC43" s="43">
        <f t="shared" si="5"/>
        <v>32</v>
      </c>
      <c r="AD43" s="77"/>
      <c r="AE43" s="8"/>
      <c r="AF43" s="47"/>
      <c r="AG43" s="50" t="s">
        <v>114</v>
      </c>
      <c r="AH43" s="41">
        <f>AC43</f>
        <v>32</v>
      </c>
    </row>
    <row r="44" spans="1:34" ht="12">
      <c r="A44" s="81" t="s">
        <v>34</v>
      </c>
      <c r="B44" s="79">
        <v>1</v>
      </c>
      <c r="C44" s="8">
        <v>36</v>
      </c>
      <c r="D44" s="61">
        <v>2</v>
      </c>
      <c r="E44" s="8">
        <v>40</v>
      </c>
      <c r="F44" s="61">
        <v>2</v>
      </c>
      <c r="G44" s="8">
        <v>33</v>
      </c>
      <c r="H44" s="61">
        <v>2</v>
      </c>
      <c r="I44" s="8">
        <v>30</v>
      </c>
      <c r="J44" s="61">
        <v>2</v>
      </c>
      <c r="K44" s="8">
        <v>39</v>
      </c>
      <c r="L44" s="61">
        <v>1</v>
      </c>
      <c r="M44" s="8">
        <v>20</v>
      </c>
      <c r="N44" s="61">
        <v>1</v>
      </c>
      <c r="O44" s="8">
        <v>17</v>
      </c>
      <c r="P44" s="61">
        <v>1</v>
      </c>
      <c r="Q44" s="8">
        <v>18</v>
      </c>
      <c r="R44" s="61">
        <v>1</v>
      </c>
      <c r="S44" s="8">
        <v>16</v>
      </c>
      <c r="T44" s="61"/>
      <c r="U44" s="8"/>
      <c r="V44" s="61"/>
      <c r="W44" s="8"/>
      <c r="X44" s="61"/>
      <c r="Y44" s="8"/>
      <c r="Z44" s="61"/>
      <c r="AA44" s="47"/>
      <c r="AB44" s="51">
        <f t="shared" si="5"/>
        <v>13</v>
      </c>
      <c r="AC44" s="43">
        <f t="shared" si="5"/>
        <v>249</v>
      </c>
      <c r="AD44" s="77">
        <v>26</v>
      </c>
      <c r="AE44" s="8">
        <v>20</v>
      </c>
      <c r="AF44" s="47">
        <v>13</v>
      </c>
      <c r="AG44" s="50">
        <f>SUM(AD44:AF44)</f>
        <v>59</v>
      </c>
      <c r="AH44" s="41">
        <f>AG44+AC44</f>
        <v>308</v>
      </c>
    </row>
    <row r="45" spans="1:34" ht="12">
      <c r="A45" s="82" t="s">
        <v>35</v>
      </c>
      <c r="B45" s="73">
        <f>SUM(B39:B44)</f>
        <v>11</v>
      </c>
      <c r="C45" s="73">
        <f>SUM(C39:C44)</f>
        <v>195</v>
      </c>
      <c r="D45" s="73">
        <f aca="true" t="shared" si="6" ref="D45:Y45">SUM(D39:D44)</f>
        <v>9</v>
      </c>
      <c r="E45" s="73">
        <f t="shared" si="6"/>
        <v>164</v>
      </c>
      <c r="F45" s="73">
        <f t="shared" si="6"/>
        <v>10</v>
      </c>
      <c r="G45" s="73">
        <f t="shared" si="6"/>
        <v>164</v>
      </c>
      <c r="H45" s="73">
        <f t="shared" si="6"/>
        <v>9</v>
      </c>
      <c r="I45" s="73">
        <f t="shared" si="6"/>
        <v>153</v>
      </c>
      <c r="J45" s="73">
        <f t="shared" si="6"/>
        <v>9</v>
      </c>
      <c r="K45" s="73">
        <f t="shared" si="6"/>
        <v>140</v>
      </c>
      <c r="L45" s="73">
        <f t="shared" si="6"/>
        <v>8</v>
      </c>
      <c r="M45" s="73">
        <f t="shared" si="6"/>
        <v>122</v>
      </c>
      <c r="N45" s="73">
        <f t="shared" si="6"/>
        <v>8</v>
      </c>
      <c r="O45" s="73">
        <f t="shared" si="6"/>
        <v>114</v>
      </c>
      <c r="P45" s="73">
        <f t="shared" si="6"/>
        <v>6</v>
      </c>
      <c r="Q45" s="73">
        <f t="shared" si="6"/>
        <v>108</v>
      </c>
      <c r="R45" s="73">
        <f t="shared" si="6"/>
        <v>7</v>
      </c>
      <c r="S45" s="73">
        <f t="shared" si="6"/>
        <v>89</v>
      </c>
      <c r="T45" s="73">
        <f t="shared" si="6"/>
        <v>0</v>
      </c>
      <c r="U45" s="73">
        <f t="shared" si="6"/>
        <v>0</v>
      </c>
      <c r="V45" s="73">
        <f t="shared" si="6"/>
        <v>0</v>
      </c>
      <c r="W45" s="73">
        <f t="shared" si="6"/>
        <v>0</v>
      </c>
      <c r="X45" s="73">
        <f t="shared" si="6"/>
        <v>0</v>
      </c>
      <c r="Y45" s="73">
        <f t="shared" si="6"/>
        <v>1</v>
      </c>
      <c r="Z45" s="72" t="s">
        <v>114</v>
      </c>
      <c r="AA45" s="76" t="s">
        <v>114</v>
      </c>
      <c r="AB45" s="51">
        <f t="shared" si="5"/>
        <v>77</v>
      </c>
      <c r="AC45" s="43">
        <f t="shared" si="5"/>
        <v>1249</v>
      </c>
      <c r="AD45" s="78">
        <f>SUM(AD39:AD44)</f>
        <v>26</v>
      </c>
      <c r="AE45" s="78">
        <f>SUM(AE39:AE44)</f>
        <v>20</v>
      </c>
      <c r="AF45" s="78">
        <f>SUM(AF39:AF44)</f>
        <v>13</v>
      </c>
      <c r="AG45" s="78">
        <f>SUM(AG39:AG44)</f>
        <v>59</v>
      </c>
      <c r="AH45" s="78">
        <f>SUM(AH39:AH44)</f>
        <v>1309</v>
      </c>
    </row>
    <row r="46" spans="4:34" ht="12">
      <c r="D46" s="57"/>
      <c r="E46" s="17"/>
      <c r="F46" s="57"/>
      <c r="G46" s="17"/>
      <c r="H46" s="57"/>
      <c r="I46" s="17"/>
      <c r="J46" s="57"/>
      <c r="K46" s="17"/>
      <c r="L46" s="57"/>
      <c r="M46" s="17"/>
      <c r="N46" s="57"/>
      <c r="O46" s="17"/>
      <c r="P46" s="57"/>
      <c r="Q46" s="17"/>
      <c r="R46" s="57"/>
      <c r="S46" s="17"/>
      <c r="T46" s="57"/>
      <c r="U46" s="17"/>
      <c r="V46" s="57"/>
      <c r="W46" s="17"/>
      <c r="X46" s="57"/>
      <c r="Y46" s="17"/>
      <c r="Z46" s="57"/>
      <c r="AA46" s="17"/>
      <c r="AB46" s="54"/>
      <c r="AC46" s="18" t="s">
        <v>114</v>
      </c>
      <c r="AF46" s="17"/>
      <c r="AG46" s="18" t="s">
        <v>114</v>
      </c>
      <c r="AH46" s="19"/>
    </row>
    <row r="47" spans="1:34" ht="12">
      <c r="A47" s="32" t="s">
        <v>71</v>
      </c>
      <c r="D47" s="57"/>
      <c r="E47" s="17"/>
      <c r="F47" s="57"/>
      <c r="G47" s="17"/>
      <c r="H47" s="57"/>
      <c r="I47" s="17"/>
      <c r="J47" s="57"/>
      <c r="K47" s="17"/>
      <c r="L47" s="57"/>
      <c r="M47" s="17"/>
      <c r="N47" s="57"/>
      <c r="O47" s="17"/>
      <c r="P47" s="57"/>
      <c r="Q47" s="17"/>
      <c r="R47" s="57"/>
      <c r="S47" s="17"/>
      <c r="T47" s="57"/>
      <c r="U47" s="17"/>
      <c r="V47" s="57"/>
      <c r="W47" s="17"/>
      <c r="X47" s="57"/>
      <c r="Y47" s="17"/>
      <c r="Z47" s="57"/>
      <c r="AA47" s="17"/>
      <c r="AB47" s="54" t="s">
        <v>114</v>
      </c>
      <c r="AC47" s="18" t="s">
        <v>114</v>
      </c>
      <c r="AF47" s="17"/>
      <c r="AG47" s="18"/>
      <c r="AH47" s="19"/>
    </row>
    <row r="48" spans="1:34" ht="61.5">
      <c r="A48" s="135" t="s">
        <v>73</v>
      </c>
      <c r="B48" s="139" t="s">
        <v>0</v>
      </c>
      <c r="C48" s="133"/>
      <c r="D48" s="133" t="s">
        <v>1</v>
      </c>
      <c r="E48" s="133"/>
      <c r="F48" s="133" t="s">
        <v>2</v>
      </c>
      <c r="G48" s="133"/>
      <c r="H48" s="133" t="s">
        <v>3</v>
      </c>
      <c r="I48" s="133"/>
      <c r="J48" s="133" t="s">
        <v>4</v>
      </c>
      <c r="K48" s="133"/>
      <c r="L48" s="133" t="s">
        <v>5</v>
      </c>
      <c r="M48" s="133"/>
      <c r="N48" s="133" t="s">
        <v>6</v>
      </c>
      <c r="O48" s="133"/>
      <c r="P48" s="133" t="s">
        <v>7</v>
      </c>
      <c r="Q48" s="133"/>
      <c r="R48" s="133" t="s">
        <v>8</v>
      </c>
      <c r="S48" s="133"/>
      <c r="T48" s="134" t="s">
        <v>78</v>
      </c>
      <c r="U48" s="134"/>
      <c r="V48" s="128" t="s">
        <v>79</v>
      </c>
      <c r="W48" s="128"/>
      <c r="X48" s="128" t="s">
        <v>80</v>
      </c>
      <c r="Y48" s="128"/>
      <c r="Z48" s="129" t="s">
        <v>81</v>
      </c>
      <c r="AA48" s="130"/>
      <c r="AB48" s="131" t="s">
        <v>77</v>
      </c>
      <c r="AC48" s="132"/>
      <c r="AD48" s="120" t="s">
        <v>15</v>
      </c>
      <c r="AE48" s="119" t="s">
        <v>16</v>
      </c>
      <c r="AF48" s="48" t="s">
        <v>17</v>
      </c>
      <c r="AG48" s="49" t="s">
        <v>82</v>
      </c>
      <c r="AH48" s="83" t="s">
        <v>27</v>
      </c>
    </row>
    <row r="49" spans="1:34" ht="12">
      <c r="A49" s="136"/>
      <c r="B49" s="65" t="s">
        <v>75</v>
      </c>
      <c r="C49" s="117" t="s">
        <v>76</v>
      </c>
      <c r="D49" s="55" t="s">
        <v>75</v>
      </c>
      <c r="E49" s="117" t="s">
        <v>76</v>
      </c>
      <c r="F49" s="55" t="s">
        <v>75</v>
      </c>
      <c r="G49" s="117" t="s">
        <v>76</v>
      </c>
      <c r="H49" s="55" t="s">
        <v>75</v>
      </c>
      <c r="I49" s="117" t="s">
        <v>76</v>
      </c>
      <c r="J49" s="55" t="s">
        <v>75</v>
      </c>
      <c r="K49" s="117" t="s">
        <v>76</v>
      </c>
      <c r="L49" s="55" t="s">
        <v>75</v>
      </c>
      <c r="M49" s="117" t="s">
        <v>76</v>
      </c>
      <c r="N49" s="55" t="s">
        <v>75</v>
      </c>
      <c r="O49" s="117" t="s">
        <v>76</v>
      </c>
      <c r="P49" s="55" t="s">
        <v>75</v>
      </c>
      <c r="Q49" s="117" t="s">
        <v>76</v>
      </c>
      <c r="R49" s="55" t="s">
        <v>75</v>
      </c>
      <c r="S49" s="117" t="s">
        <v>76</v>
      </c>
      <c r="T49" s="55" t="s">
        <v>75</v>
      </c>
      <c r="U49" s="117" t="s">
        <v>76</v>
      </c>
      <c r="V49" s="55" t="s">
        <v>75</v>
      </c>
      <c r="W49" s="117" t="s">
        <v>76</v>
      </c>
      <c r="X49" s="55" t="s">
        <v>75</v>
      </c>
      <c r="Y49" s="117" t="s">
        <v>76</v>
      </c>
      <c r="Z49" s="55" t="s">
        <v>75</v>
      </c>
      <c r="AA49" s="39" t="s">
        <v>76</v>
      </c>
      <c r="AB49" s="51" t="s">
        <v>75</v>
      </c>
      <c r="AC49" s="43" t="s">
        <v>76</v>
      </c>
      <c r="AD49" s="63" t="s">
        <v>76</v>
      </c>
      <c r="AE49" s="117" t="s">
        <v>76</v>
      </c>
      <c r="AF49" s="39" t="s">
        <v>76</v>
      </c>
      <c r="AG49" s="50" t="s">
        <v>76</v>
      </c>
      <c r="AH49" s="84" t="s">
        <v>76</v>
      </c>
    </row>
    <row r="50" spans="1:34" ht="12">
      <c r="A50" s="81" t="s">
        <v>90</v>
      </c>
      <c r="B50" s="79">
        <v>1</v>
      </c>
      <c r="C50" s="8">
        <v>2</v>
      </c>
      <c r="D50" s="61">
        <v>1</v>
      </c>
      <c r="E50" s="8">
        <v>3</v>
      </c>
      <c r="F50" s="61">
        <v>3</v>
      </c>
      <c r="G50" s="8">
        <v>10</v>
      </c>
      <c r="H50" s="61">
        <v>1</v>
      </c>
      <c r="I50" s="8">
        <v>3</v>
      </c>
      <c r="J50" s="61">
        <v>1</v>
      </c>
      <c r="K50" s="8">
        <v>2</v>
      </c>
      <c r="L50" s="61">
        <v>1</v>
      </c>
      <c r="M50" s="8">
        <v>2</v>
      </c>
      <c r="N50" s="61">
        <v>1</v>
      </c>
      <c r="O50" s="8">
        <v>4</v>
      </c>
      <c r="P50" s="61">
        <v>1</v>
      </c>
      <c r="Q50" s="8">
        <v>2</v>
      </c>
      <c r="R50" s="61">
        <v>1</v>
      </c>
      <c r="S50" s="8">
        <v>6</v>
      </c>
      <c r="T50" s="61">
        <v>1</v>
      </c>
      <c r="U50" s="8">
        <v>3</v>
      </c>
      <c r="V50" s="61">
        <v>1</v>
      </c>
      <c r="W50" s="8">
        <v>2</v>
      </c>
      <c r="X50" s="61"/>
      <c r="Y50" s="8">
        <v>1</v>
      </c>
      <c r="Z50" s="61"/>
      <c r="AA50" s="47"/>
      <c r="AB50" s="51">
        <f>B50+D50+F50+H50+J50+L50+N50+P50+R50</f>
        <v>11</v>
      </c>
      <c r="AC50" s="43">
        <f>C50+E50+G50+I50+K50+M50+O50+Q50+S50+U50+W50+Y50</f>
        <v>40</v>
      </c>
      <c r="AD50" s="77">
        <v>2</v>
      </c>
      <c r="AE50" s="8"/>
      <c r="AF50" s="47">
        <v>1</v>
      </c>
      <c r="AG50" s="50">
        <v>3</v>
      </c>
      <c r="AH50" s="84">
        <f>AC50+AG50</f>
        <v>43</v>
      </c>
    </row>
    <row r="51" spans="1:34" ht="12">
      <c r="A51" s="81" t="s">
        <v>91</v>
      </c>
      <c r="B51" s="79">
        <v>4</v>
      </c>
      <c r="C51" s="8">
        <v>42</v>
      </c>
      <c r="D51" s="61">
        <v>3</v>
      </c>
      <c r="E51" s="8">
        <v>32</v>
      </c>
      <c r="F51" s="61">
        <v>3</v>
      </c>
      <c r="G51" s="8">
        <v>27</v>
      </c>
      <c r="H51" s="61">
        <v>2</v>
      </c>
      <c r="I51" s="8">
        <v>22</v>
      </c>
      <c r="J51" s="61">
        <v>3</v>
      </c>
      <c r="K51" s="8">
        <v>35</v>
      </c>
      <c r="L51" s="61">
        <v>2</v>
      </c>
      <c r="M51" s="8">
        <v>22</v>
      </c>
      <c r="N51" s="61">
        <v>2</v>
      </c>
      <c r="O51" s="8">
        <v>21</v>
      </c>
      <c r="P51" s="61">
        <v>3</v>
      </c>
      <c r="Q51" s="8">
        <v>33</v>
      </c>
      <c r="R51" s="61">
        <v>3</v>
      </c>
      <c r="S51" s="8">
        <v>31</v>
      </c>
      <c r="T51" s="61">
        <v>3</v>
      </c>
      <c r="U51" s="8">
        <v>31</v>
      </c>
      <c r="V51" s="61">
        <v>1</v>
      </c>
      <c r="W51" s="8">
        <v>6</v>
      </c>
      <c r="X51" s="61"/>
      <c r="Y51" s="8"/>
      <c r="Z51" s="61"/>
      <c r="AA51" s="47"/>
      <c r="AB51" s="51">
        <f>B51+D51+F51+H51+J51+L51+N51+P51+R51+T51+V51</f>
        <v>29</v>
      </c>
      <c r="AC51" s="43">
        <f>C51+E51+G51+I51+K51+M51+O51+Q51+S51+U51+W51+Y51</f>
        <v>302</v>
      </c>
      <c r="AD51" s="77"/>
      <c r="AE51" s="8"/>
      <c r="AF51" s="47"/>
      <c r="AG51" s="50" t="s">
        <v>114</v>
      </c>
      <c r="AH51" s="84">
        <v>302</v>
      </c>
    </row>
    <row r="52" spans="1:34" ht="12">
      <c r="A52" s="111" t="s">
        <v>24</v>
      </c>
      <c r="B52" s="112"/>
      <c r="C52" s="113"/>
      <c r="D52" s="114"/>
      <c r="E52" s="113"/>
      <c r="F52" s="114"/>
      <c r="G52" s="113"/>
      <c r="H52" s="114"/>
      <c r="I52" s="113"/>
      <c r="J52" s="114"/>
      <c r="K52" s="113"/>
      <c r="L52" s="114"/>
      <c r="M52" s="113"/>
      <c r="N52" s="114"/>
      <c r="O52" s="113"/>
      <c r="P52" s="114"/>
      <c r="Q52" s="113"/>
      <c r="R52" s="114"/>
      <c r="S52" s="113"/>
      <c r="T52" s="114"/>
      <c r="U52" s="113"/>
      <c r="V52" s="114"/>
      <c r="W52" s="113"/>
      <c r="X52" s="114"/>
      <c r="Y52" s="113"/>
      <c r="Z52" s="114"/>
      <c r="AA52" s="115"/>
      <c r="AB52" s="51">
        <f>B52+D52+F52+H52+J52+L52+N52+P52+R52</f>
        <v>0</v>
      </c>
      <c r="AC52" s="43">
        <f>C52+E52+G52+I52+K52+M52+O52+Q52+S52+U52+W52+Y52</f>
        <v>0</v>
      </c>
      <c r="AD52" s="116">
        <v>170</v>
      </c>
      <c r="AE52" s="113">
        <v>168</v>
      </c>
      <c r="AF52" s="115">
        <v>143</v>
      </c>
      <c r="AG52" s="50">
        <f>AD52+AE52+AF52</f>
        <v>481</v>
      </c>
      <c r="AH52" s="84">
        <f>AC52+AG52</f>
        <v>481</v>
      </c>
    </row>
    <row r="53" spans="1:34" ht="12">
      <c r="A53" s="82" t="s">
        <v>36</v>
      </c>
      <c r="B53" s="80">
        <f>SUM(B50:B52)</f>
        <v>5</v>
      </c>
      <c r="C53" s="80">
        <f aca="true" t="shared" si="7" ref="C53:AA53">SUM(C50:C52)</f>
        <v>44</v>
      </c>
      <c r="D53" s="80">
        <f t="shared" si="7"/>
        <v>4</v>
      </c>
      <c r="E53" s="80">
        <f t="shared" si="7"/>
        <v>35</v>
      </c>
      <c r="F53" s="80">
        <f t="shared" si="7"/>
        <v>6</v>
      </c>
      <c r="G53" s="80">
        <f t="shared" si="7"/>
        <v>37</v>
      </c>
      <c r="H53" s="80">
        <f t="shared" si="7"/>
        <v>3</v>
      </c>
      <c r="I53" s="80">
        <f t="shared" si="7"/>
        <v>25</v>
      </c>
      <c r="J53" s="80">
        <f t="shared" si="7"/>
        <v>4</v>
      </c>
      <c r="K53" s="80">
        <f t="shared" si="7"/>
        <v>37</v>
      </c>
      <c r="L53" s="80">
        <f t="shared" si="7"/>
        <v>3</v>
      </c>
      <c r="M53" s="80">
        <f t="shared" si="7"/>
        <v>24</v>
      </c>
      <c r="N53" s="80">
        <f t="shared" si="7"/>
        <v>3</v>
      </c>
      <c r="O53" s="80">
        <f t="shared" si="7"/>
        <v>25</v>
      </c>
      <c r="P53" s="80">
        <f t="shared" si="7"/>
        <v>4</v>
      </c>
      <c r="Q53" s="80">
        <f t="shared" si="7"/>
        <v>35</v>
      </c>
      <c r="R53" s="80">
        <f t="shared" si="7"/>
        <v>4</v>
      </c>
      <c r="S53" s="80">
        <f t="shared" si="7"/>
        <v>37</v>
      </c>
      <c r="T53" s="80">
        <f t="shared" si="7"/>
        <v>4</v>
      </c>
      <c r="U53" s="80">
        <f t="shared" si="7"/>
        <v>34</v>
      </c>
      <c r="V53" s="80">
        <f t="shared" si="7"/>
        <v>2</v>
      </c>
      <c r="W53" s="80">
        <f t="shared" si="7"/>
        <v>8</v>
      </c>
      <c r="X53" s="80">
        <f t="shared" si="7"/>
        <v>0</v>
      </c>
      <c r="Y53" s="80">
        <f t="shared" si="7"/>
        <v>1</v>
      </c>
      <c r="Z53" s="80">
        <f t="shared" si="7"/>
        <v>0</v>
      </c>
      <c r="AA53" s="80">
        <f t="shared" si="7"/>
        <v>0</v>
      </c>
      <c r="AB53" s="51">
        <f aca="true" t="shared" si="8" ref="AB53:AH53">SUM(AB50:AB52)</f>
        <v>40</v>
      </c>
      <c r="AC53" s="51">
        <f t="shared" si="8"/>
        <v>342</v>
      </c>
      <c r="AD53" s="76">
        <f t="shared" si="8"/>
        <v>172</v>
      </c>
      <c r="AE53" s="76">
        <f t="shared" si="8"/>
        <v>168</v>
      </c>
      <c r="AF53" s="76">
        <f t="shared" si="8"/>
        <v>144</v>
      </c>
      <c r="AG53" s="76">
        <f t="shared" si="8"/>
        <v>484</v>
      </c>
      <c r="AH53" s="84">
        <f t="shared" si="8"/>
        <v>826</v>
      </c>
    </row>
    <row r="54" spans="4:34" ht="12">
      <c r="D54" s="57"/>
      <c r="E54" s="17"/>
      <c r="F54" s="57"/>
      <c r="G54" s="17"/>
      <c r="H54" s="57"/>
      <c r="I54" s="17"/>
      <c r="J54" s="57"/>
      <c r="K54" s="17"/>
      <c r="L54" s="57"/>
      <c r="M54" s="17"/>
      <c r="N54" s="57"/>
      <c r="O54" s="17"/>
      <c r="P54" s="57"/>
      <c r="Q54" s="17"/>
      <c r="R54" s="57"/>
      <c r="S54" s="17"/>
      <c r="T54" s="57"/>
      <c r="U54" s="17"/>
      <c r="V54" s="57"/>
      <c r="W54" s="17"/>
      <c r="X54" s="57"/>
      <c r="Y54" s="17"/>
      <c r="Z54" s="57"/>
      <c r="AA54" s="17"/>
      <c r="AB54" s="54"/>
      <c r="AC54" s="18"/>
      <c r="AF54" s="17"/>
      <c r="AG54" s="18"/>
      <c r="AH54" s="19"/>
    </row>
    <row r="55" spans="1:34" ht="12">
      <c r="A55" s="32" t="s">
        <v>92</v>
      </c>
      <c r="D55" s="57"/>
      <c r="E55" s="17"/>
      <c r="F55" s="57"/>
      <c r="G55" s="17"/>
      <c r="H55" s="57"/>
      <c r="I55" s="17"/>
      <c r="J55" s="57"/>
      <c r="K55" s="17"/>
      <c r="L55" s="57"/>
      <c r="M55" s="17"/>
      <c r="N55" s="57"/>
      <c r="O55" s="17"/>
      <c r="P55" s="57"/>
      <c r="Q55" s="17"/>
      <c r="R55" s="57"/>
      <c r="S55" s="17"/>
      <c r="T55" s="57"/>
      <c r="U55" s="17"/>
      <c r="V55" s="57"/>
      <c r="W55" s="17"/>
      <c r="X55" s="57"/>
      <c r="Y55" s="17"/>
      <c r="Z55" s="57"/>
      <c r="AA55" s="17"/>
      <c r="AB55" s="54"/>
      <c r="AC55" s="18"/>
      <c r="AF55" s="17"/>
      <c r="AG55" s="18"/>
      <c r="AH55" s="19"/>
    </row>
    <row r="56" spans="1:34" ht="61.5">
      <c r="A56" s="85"/>
      <c r="B56" s="139" t="s">
        <v>0</v>
      </c>
      <c r="C56" s="133"/>
      <c r="D56" s="133" t="s">
        <v>1</v>
      </c>
      <c r="E56" s="133"/>
      <c r="F56" s="133" t="s">
        <v>2</v>
      </c>
      <c r="G56" s="133"/>
      <c r="H56" s="133" t="s">
        <v>3</v>
      </c>
      <c r="I56" s="133"/>
      <c r="J56" s="133" t="s">
        <v>4</v>
      </c>
      <c r="K56" s="133"/>
      <c r="L56" s="133" t="s">
        <v>5</v>
      </c>
      <c r="M56" s="133"/>
      <c r="N56" s="133" t="s">
        <v>6</v>
      </c>
      <c r="O56" s="133"/>
      <c r="P56" s="133" t="s">
        <v>7</v>
      </c>
      <c r="Q56" s="133"/>
      <c r="R56" s="133" t="s">
        <v>8</v>
      </c>
      <c r="S56" s="133"/>
      <c r="T56" s="134" t="s">
        <v>78</v>
      </c>
      <c r="U56" s="134"/>
      <c r="V56" s="128" t="s">
        <v>79</v>
      </c>
      <c r="W56" s="128"/>
      <c r="X56" s="128" t="s">
        <v>80</v>
      </c>
      <c r="Y56" s="128"/>
      <c r="Z56" s="129" t="s">
        <v>81</v>
      </c>
      <c r="AA56" s="130"/>
      <c r="AB56" s="131" t="s">
        <v>77</v>
      </c>
      <c r="AC56" s="132"/>
      <c r="AD56" s="120" t="s">
        <v>15</v>
      </c>
      <c r="AE56" s="119" t="s">
        <v>16</v>
      </c>
      <c r="AF56" s="48" t="s">
        <v>17</v>
      </c>
      <c r="AG56" s="49" t="s">
        <v>82</v>
      </c>
      <c r="AH56" s="83" t="s">
        <v>27</v>
      </c>
    </row>
    <row r="57" spans="1:34" ht="12">
      <c r="A57" s="50"/>
      <c r="B57" s="65" t="s">
        <v>75</v>
      </c>
      <c r="C57" s="117" t="s">
        <v>76</v>
      </c>
      <c r="D57" s="55" t="s">
        <v>75</v>
      </c>
      <c r="E57" s="117" t="s">
        <v>76</v>
      </c>
      <c r="F57" s="55" t="s">
        <v>75</v>
      </c>
      <c r="G57" s="117" t="s">
        <v>76</v>
      </c>
      <c r="H57" s="55" t="s">
        <v>75</v>
      </c>
      <c r="I57" s="117" t="s">
        <v>76</v>
      </c>
      <c r="J57" s="55" t="s">
        <v>75</v>
      </c>
      <c r="K57" s="117" t="s">
        <v>76</v>
      </c>
      <c r="L57" s="55" t="s">
        <v>75</v>
      </c>
      <c r="M57" s="117" t="s">
        <v>76</v>
      </c>
      <c r="N57" s="55" t="s">
        <v>75</v>
      </c>
      <c r="O57" s="117" t="s">
        <v>76</v>
      </c>
      <c r="P57" s="55" t="s">
        <v>75</v>
      </c>
      <c r="Q57" s="117" t="s">
        <v>76</v>
      </c>
      <c r="R57" s="55" t="s">
        <v>75</v>
      </c>
      <c r="S57" s="117" t="s">
        <v>76</v>
      </c>
      <c r="T57" s="55" t="s">
        <v>75</v>
      </c>
      <c r="U57" s="117" t="s">
        <v>76</v>
      </c>
      <c r="V57" s="55" t="s">
        <v>75</v>
      </c>
      <c r="W57" s="117" t="s">
        <v>76</v>
      </c>
      <c r="X57" s="55" t="s">
        <v>75</v>
      </c>
      <c r="Y57" s="117" t="s">
        <v>76</v>
      </c>
      <c r="Z57" s="55" t="s">
        <v>75</v>
      </c>
      <c r="AA57" s="39" t="s">
        <v>76</v>
      </c>
      <c r="AB57" s="51" t="s">
        <v>75</v>
      </c>
      <c r="AC57" s="43" t="s">
        <v>76</v>
      </c>
      <c r="AD57" s="63" t="s">
        <v>76</v>
      </c>
      <c r="AE57" s="117" t="s">
        <v>76</v>
      </c>
      <c r="AF57" s="39" t="s">
        <v>76</v>
      </c>
      <c r="AG57" s="50" t="s">
        <v>76</v>
      </c>
      <c r="AH57" s="84" t="s">
        <v>76</v>
      </c>
    </row>
    <row r="58" spans="1:34" s="16" customFormat="1" ht="12">
      <c r="A58" s="86" t="s">
        <v>92</v>
      </c>
      <c r="B58" s="87">
        <f aca="true" t="shared" si="9" ref="B58:AH58">B34+B45+B53</f>
        <v>72</v>
      </c>
      <c r="C58" s="87">
        <f t="shared" si="9"/>
        <v>1403</v>
      </c>
      <c r="D58" s="87">
        <f t="shared" si="9"/>
        <v>75</v>
      </c>
      <c r="E58" s="87">
        <f t="shared" si="9"/>
        <v>1391</v>
      </c>
      <c r="F58" s="87">
        <f t="shared" si="9"/>
        <v>74</v>
      </c>
      <c r="G58" s="87">
        <f t="shared" si="9"/>
        <v>1303</v>
      </c>
      <c r="H58" s="87">
        <f t="shared" si="9"/>
        <v>70</v>
      </c>
      <c r="I58" s="87">
        <f t="shared" si="9"/>
        <v>1257</v>
      </c>
      <c r="J58" s="87">
        <f t="shared" si="9"/>
        <v>65</v>
      </c>
      <c r="K58" s="87">
        <f t="shared" si="9"/>
        <v>1182</v>
      </c>
      <c r="L58" s="87">
        <f t="shared" si="9"/>
        <v>73</v>
      </c>
      <c r="M58" s="87">
        <f t="shared" si="9"/>
        <v>1235</v>
      </c>
      <c r="N58" s="87">
        <f t="shared" si="9"/>
        <v>64</v>
      </c>
      <c r="O58" s="87">
        <f t="shared" si="9"/>
        <v>1120</v>
      </c>
      <c r="P58" s="87">
        <f t="shared" si="9"/>
        <v>66</v>
      </c>
      <c r="Q58" s="87">
        <f t="shared" si="9"/>
        <v>1125</v>
      </c>
      <c r="R58" s="87">
        <f t="shared" si="9"/>
        <v>61</v>
      </c>
      <c r="S58" s="87">
        <f t="shared" si="9"/>
        <v>1092</v>
      </c>
      <c r="T58" s="87">
        <f t="shared" si="9"/>
        <v>6</v>
      </c>
      <c r="U58" s="87">
        <f t="shared" si="9"/>
        <v>41</v>
      </c>
      <c r="V58" s="87">
        <f t="shared" si="9"/>
        <v>3</v>
      </c>
      <c r="W58" s="87">
        <f t="shared" si="9"/>
        <v>11</v>
      </c>
      <c r="X58" s="87">
        <v>3</v>
      </c>
      <c r="Y58" s="87">
        <f t="shared" si="9"/>
        <v>21</v>
      </c>
      <c r="Z58" s="87" t="e">
        <f t="shared" si="9"/>
        <v>#VALUE!</v>
      </c>
      <c r="AA58" s="87" t="e">
        <f t="shared" si="9"/>
        <v>#VALUE!</v>
      </c>
      <c r="AB58" s="87">
        <f t="shared" si="9"/>
        <v>630</v>
      </c>
      <c r="AC58" s="87">
        <f t="shared" si="9"/>
        <v>11176</v>
      </c>
      <c r="AD58" s="87">
        <f t="shared" si="9"/>
        <v>1125</v>
      </c>
      <c r="AE58" s="87">
        <f t="shared" si="9"/>
        <v>1143</v>
      </c>
      <c r="AF58" s="87">
        <f t="shared" si="9"/>
        <v>1002</v>
      </c>
      <c r="AG58" s="87">
        <f t="shared" si="9"/>
        <v>3274</v>
      </c>
      <c r="AH58" s="87">
        <f t="shared" si="9"/>
        <v>14451</v>
      </c>
    </row>
    <row r="59" spans="4:34" ht="12">
      <c r="D59" s="57"/>
      <c r="E59" s="17"/>
      <c r="F59" s="57"/>
      <c r="G59" s="17"/>
      <c r="H59" s="57"/>
      <c r="I59" s="17"/>
      <c r="J59" s="57"/>
      <c r="K59" s="17"/>
      <c r="L59" s="57"/>
      <c r="M59" s="17"/>
      <c r="N59" s="57"/>
      <c r="O59" s="17"/>
      <c r="P59" s="57"/>
      <c r="Q59" s="17"/>
      <c r="R59" s="57"/>
      <c r="S59" s="17"/>
      <c r="T59" s="57"/>
      <c r="U59" s="17"/>
      <c r="V59" s="57"/>
      <c r="W59" s="17"/>
      <c r="X59" s="57"/>
      <c r="Y59" s="17"/>
      <c r="Z59" s="57"/>
      <c r="AA59" s="17"/>
      <c r="AB59" s="54"/>
      <c r="AC59" s="18"/>
      <c r="AF59" s="17"/>
      <c r="AG59" s="18"/>
      <c r="AH59" s="19"/>
    </row>
    <row r="60" spans="4:34" ht="12">
      <c r="D60" s="57"/>
      <c r="E60" s="17"/>
      <c r="F60" s="57"/>
      <c r="G60" s="17"/>
      <c r="H60" s="57"/>
      <c r="I60" s="17"/>
      <c r="J60" s="57"/>
      <c r="K60" s="17"/>
      <c r="L60" s="57"/>
      <c r="M60" s="17"/>
      <c r="N60" s="57"/>
      <c r="O60" s="17"/>
      <c r="P60" s="57"/>
      <c r="Q60" s="17"/>
      <c r="R60" s="57"/>
      <c r="S60" s="17"/>
      <c r="T60" s="57"/>
      <c r="U60" s="17"/>
      <c r="V60" s="57"/>
      <c r="W60" s="17"/>
      <c r="X60" s="57"/>
      <c r="Y60" s="17"/>
      <c r="Z60" s="57"/>
      <c r="AA60" s="17"/>
      <c r="AB60" s="54"/>
      <c r="AC60" s="18"/>
      <c r="AF60" s="17"/>
      <c r="AG60" s="18"/>
      <c r="AH60" s="19"/>
    </row>
    <row r="61" spans="4:34" ht="12">
      <c r="D61" s="57"/>
      <c r="E61" s="122"/>
      <c r="F61" s="57"/>
      <c r="G61" s="17"/>
      <c r="H61" s="57"/>
      <c r="I61" s="17"/>
      <c r="J61" s="57"/>
      <c r="K61" s="17"/>
      <c r="L61" s="57"/>
      <c r="M61" s="17"/>
      <c r="N61" s="57"/>
      <c r="O61" s="17"/>
      <c r="P61" s="57"/>
      <c r="Q61" s="17"/>
      <c r="R61" s="57"/>
      <c r="S61" s="17"/>
      <c r="T61" s="57"/>
      <c r="U61" s="17"/>
      <c r="V61" s="57"/>
      <c r="W61" s="17"/>
      <c r="X61" s="57"/>
      <c r="Y61" s="17"/>
      <c r="Z61" s="57"/>
      <c r="AA61" s="17"/>
      <c r="AB61" s="54"/>
      <c r="AC61" s="18"/>
      <c r="AF61" s="17"/>
      <c r="AG61" s="18"/>
      <c r="AH61" s="19"/>
    </row>
    <row r="62" spans="4:34" ht="12">
      <c r="D62" s="57"/>
      <c r="E62" s="17"/>
      <c r="F62" s="57"/>
      <c r="G62" s="17"/>
      <c r="H62" s="57"/>
      <c r="I62" s="17"/>
      <c r="J62" s="57"/>
      <c r="K62" s="17"/>
      <c r="L62" s="57"/>
      <c r="M62" s="17"/>
      <c r="N62" s="57"/>
      <c r="O62" s="17"/>
      <c r="P62" s="57"/>
      <c r="Q62" s="17"/>
      <c r="R62" s="57"/>
      <c r="S62" s="17"/>
      <c r="T62" s="57"/>
      <c r="U62" s="17"/>
      <c r="V62" s="57"/>
      <c r="W62" s="17"/>
      <c r="X62" s="57"/>
      <c r="Y62" s="17"/>
      <c r="Z62" s="57"/>
      <c r="AA62" s="17"/>
      <c r="AB62" s="54"/>
      <c r="AC62" s="18"/>
      <c r="AF62" s="17"/>
      <c r="AG62" s="18"/>
      <c r="AH62" s="19"/>
    </row>
    <row r="63" spans="4:34" ht="12">
      <c r="D63" s="57"/>
      <c r="E63" s="17"/>
      <c r="F63" s="57"/>
      <c r="G63" s="17"/>
      <c r="H63" s="57"/>
      <c r="I63" s="17"/>
      <c r="J63" s="57"/>
      <c r="K63" s="17"/>
      <c r="L63" s="57"/>
      <c r="M63" s="17"/>
      <c r="N63" s="57"/>
      <c r="O63" s="17"/>
      <c r="P63" s="57"/>
      <c r="Q63" s="17"/>
      <c r="R63" s="57"/>
      <c r="S63" s="17"/>
      <c r="T63" s="57"/>
      <c r="U63" s="17"/>
      <c r="V63" s="57"/>
      <c r="W63" s="17"/>
      <c r="X63" s="57"/>
      <c r="Y63" s="17"/>
      <c r="Z63" s="57"/>
      <c r="AA63" s="17"/>
      <c r="AB63" s="54"/>
      <c r="AC63" s="18"/>
      <c r="AF63" s="17"/>
      <c r="AG63" s="18"/>
      <c r="AH63" s="19"/>
    </row>
    <row r="64" spans="4:34" ht="12">
      <c r="D64" s="57"/>
      <c r="E64" s="17"/>
      <c r="F64" s="57"/>
      <c r="G64" s="17"/>
      <c r="H64" s="57"/>
      <c r="I64" s="17"/>
      <c r="J64" s="57"/>
      <c r="K64" s="17"/>
      <c r="L64" s="57"/>
      <c r="M64" s="17"/>
      <c r="N64" s="57"/>
      <c r="O64" s="17"/>
      <c r="P64" s="57"/>
      <c r="Q64" s="17"/>
      <c r="R64" s="57"/>
      <c r="S64" s="17"/>
      <c r="T64" s="57"/>
      <c r="U64" s="17"/>
      <c r="V64" s="57"/>
      <c r="W64" s="17"/>
      <c r="X64" s="57"/>
      <c r="Y64" s="17"/>
      <c r="Z64" s="57"/>
      <c r="AA64" s="17"/>
      <c r="AB64" s="54"/>
      <c r="AC64" s="18"/>
      <c r="AF64" s="17"/>
      <c r="AG64" s="18"/>
      <c r="AH64" s="19"/>
    </row>
  </sheetData>
  <sheetProtection/>
  <mergeCells count="74">
    <mergeCell ref="V56:W56"/>
    <mergeCell ref="X56:Y56"/>
    <mergeCell ref="Z56:AA56"/>
    <mergeCell ref="AB56:AC56"/>
    <mergeCell ref="AB48:AC48"/>
    <mergeCell ref="V48:W48"/>
    <mergeCell ref="X48:Y48"/>
    <mergeCell ref="Z48:AA48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P48:Q48"/>
    <mergeCell ref="R48:S48"/>
    <mergeCell ref="T48:U48"/>
    <mergeCell ref="T56:U56"/>
    <mergeCell ref="Z37:AA37"/>
    <mergeCell ref="AB37:AC37"/>
    <mergeCell ref="A48:A49"/>
    <mergeCell ref="B48:C48"/>
    <mergeCell ref="D48:E48"/>
    <mergeCell ref="F48:G48"/>
    <mergeCell ref="H48:I48"/>
    <mergeCell ref="J48:K48"/>
    <mergeCell ref="L48:M48"/>
    <mergeCell ref="N48:O48"/>
    <mergeCell ref="N37:O37"/>
    <mergeCell ref="P37:Q37"/>
    <mergeCell ref="R37:S37"/>
    <mergeCell ref="T37:U37"/>
    <mergeCell ref="V37:W37"/>
    <mergeCell ref="X37:Y37"/>
    <mergeCell ref="X29:Y29"/>
    <mergeCell ref="Z29:AA29"/>
    <mergeCell ref="AB29:AC29"/>
    <mergeCell ref="A37:A38"/>
    <mergeCell ref="B37:C37"/>
    <mergeCell ref="D37:E37"/>
    <mergeCell ref="F37:G37"/>
    <mergeCell ref="H37:I37"/>
    <mergeCell ref="J37:K37"/>
    <mergeCell ref="L37:M37"/>
    <mergeCell ref="L29:M29"/>
    <mergeCell ref="N29:O29"/>
    <mergeCell ref="P29:Q29"/>
    <mergeCell ref="R29:S29"/>
    <mergeCell ref="T29:U29"/>
    <mergeCell ref="V29:W29"/>
    <mergeCell ref="A29:A30"/>
    <mergeCell ref="B29:C29"/>
    <mergeCell ref="D29:E29"/>
    <mergeCell ref="F29:G29"/>
    <mergeCell ref="H29:I29"/>
    <mergeCell ref="J29:K29"/>
    <mergeCell ref="A3:A4"/>
    <mergeCell ref="B3:C3"/>
    <mergeCell ref="D3:E3"/>
    <mergeCell ref="F3:G3"/>
    <mergeCell ref="H3:I3"/>
    <mergeCell ref="J3:K3"/>
    <mergeCell ref="X3:Y3"/>
    <mergeCell ref="Z3:AA3"/>
    <mergeCell ref="AB3:AC3"/>
    <mergeCell ref="L3:M3"/>
    <mergeCell ref="N3:O3"/>
    <mergeCell ref="P3:Q3"/>
    <mergeCell ref="R3:S3"/>
    <mergeCell ref="T3:U3"/>
    <mergeCell ref="V3:W3"/>
  </mergeCells>
  <printOptions/>
  <pageMargins left="0.31496062992125984" right="0.31496062992125984" top="0.1968503937007874" bottom="0.15748031496062992" header="0.31496062992125984" footer="0.31496062992125984"/>
  <pageSetup horizontalDpi="600" verticalDpi="600" orientation="landscape" paperSize="9" scale="66" r:id="rId1"/>
  <colBreaks count="1" manualBreakCount="1">
    <brk id="3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 Parv</dc:creator>
  <cp:keywords/>
  <dc:description/>
  <cp:lastModifiedBy> </cp:lastModifiedBy>
  <cp:lastPrinted>2017-11-20T06:47:41Z</cp:lastPrinted>
  <dcterms:created xsi:type="dcterms:W3CDTF">2009-08-21T11:06:35Z</dcterms:created>
  <dcterms:modified xsi:type="dcterms:W3CDTF">2018-01-03T13:11:56Z</dcterms:modified>
  <cp:category/>
  <cp:version/>
  <cp:contentType/>
  <cp:contentStatus/>
</cp:coreProperties>
</file>